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Sara\Desktop\Analysis Projects\Module 1 Excel\Asynchronous Work\"/>
    </mc:Choice>
  </mc:AlternateContent>
  <xr:revisionPtr revIDLastSave="0" documentId="13_ncr:1_{1B4E0F56-6451-4007-811C-A49368789FC1}" xr6:coauthVersionLast="47" xr6:coauthVersionMax="47" xr10:uidLastSave="{00000000-0000-0000-0000-000000000000}"/>
  <bookViews>
    <workbookView xWindow="2830" yWindow="0" windowWidth="14400" windowHeight="7270" tabRatio="833" xr2:uid="{00000000-000D-0000-FFFF-FFFF00000000}"/>
  </bookViews>
  <sheets>
    <sheet name="US Musicals Box Plot" sheetId="14" r:id="rId1"/>
    <sheet name="Kickstarter" sheetId="1" r:id="rId2"/>
    <sheet name="seasonality" sheetId="4" r:id="rId3"/>
    <sheet name="parent cat" sheetId="2" r:id="rId4"/>
    <sheet name="subcategory" sheetId="3" r:id="rId5"/>
    <sheet name="Edinburgh Research" sheetId="5" r:id="rId6"/>
    <sheet name="Successful US Kickstarters" sheetId="6" r:id="rId7"/>
    <sheet name="Failed US Kickstarters" sheetId="7" r:id="rId8"/>
    <sheet name="Descriptive Statistics" sheetId="8" r:id="rId9"/>
    <sheet name="Failed Fiction" sheetId="11" r:id="rId10"/>
    <sheet name="Successful Nonfiction" sheetId="12" r:id="rId11"/>
  </sheets>
  <definedNames>
    <definedName name="_xlnm._FilterDatabase" localSheetId="1" hidden="1">Kickstarter!$A$1:$S$4115</definedName>
    <definedName name="_xlchart.v1.0" hidden="1">Kickstarter!$D$1</definedName>
    <definedName name="_xlchart.v1.1" hidden="1">Kickstarter!$D$2:$D$3889</definedName>
    <definedName name="_xlchart.v1.2" hidden="1">Kickstarter!$E$1</definedName>
    <definedName name="_xlchart.v1.3" hidden="1">Kickstarter!$E$2:$E$3889</definedName>
  </definedNames>
  <calcPr calcId="191029"/>
  <pivotCaches>
    <pivotCache cacheId="0" r:id="rId12"/>
    <pivotCache cacheId="1"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3" i="8" l="1"/>
  <c r="C12" i="8"/>
  <c r="B14" i="8"/>
  <c r="B13" i="8"/>
  <c r="B12" i="8"/>
  <c r="C7" i="8"/>
  <c r="B7" i="8"/>
  <c r="C6" i="8"/>
  <c r="B6" i="8"/>
  <c r="C5" i="8"/>
  <c r="B5" i="8"/>
  <c r="C11" i="8"/>
  <c r="B11" i="8"/>
  <c r="C4" i="8"/>
  <c r="B4" i="8"/>
  <c r="B30" i="8"/>
  <c r="B29" i="8"/>
  <c r="B27" i="8"/>
  <c r="B26" i="8"/>
  <c r="C22" i="8"/>
  <c r="C21" i="8"/>
  <c r="C19" i="8"/>
  <c r="C18" i="8"/>
  <c r="B10" i="8"/>
  <c r="C10" i="8"/>
  <c r="C9" i="8"/>
  <c r="B9" i="8"/>
  <c r="C3" i="8"/>
  <c r="B3" i="8"/>
  <c r="C2" i="8"/>
  <c r="B2" i="8"/>
  <c r="F3" i="5"/>
  <c r="F4" i="5"/>
  <c r="F5" i="5"/>
  <c r="F6" i="5"/>
  <c r="F2" i="5"/>
  <c r="C3" i="5"/>
  <c r="D3" i="5"/>
  <c r="C4" i="5"/>
  <c r="D4" i="5"/>
  <c r="C5" i="5"/>
  <c r="D5" i="5"/>
  <c r="C6" i="5"/>
  <c r="D6" i="5"/>
  <c r="D2" i="5"/>
  <c r="C2" i="5"/>
  <c r="B3" i="5"/>
  <c r="B4" i="5"/>
  <c r="B5" i="5"/>
  <c r="B6" i="5"/>
  <c r="B2" i="5"/>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5"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5"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5"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5"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5"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014" i="1"/>
  <c r="O1973" i="1"/>
  <c r="O2078" i="1"/>
  <c r="O1950" i="1"/>
  <c r="O2015" i="1"/>
  <c r="O1480" i="1"/>
  <c r="O1980" i="1"/>
  <c r="O1975" i="1"/>
  <c r="O2066" i="1"/>
  <c r="O1517" i="1"/>
  <c r="O2013" i="1"/>
  <c r="O2072" i="1"/>
  <c r="O1956" i="1"/>
  <c r="O1947" i="1"/>
  <c r="O2645" i="1"/>
  <c r="O1943" i="1"/>
  <c r="O1946" i="1"/>
  <c r="O2613" i="1"/>
  <c r="O2036" i="1"/>
  <c r="O644" i="1"/>
  <c r="O2199" i="1"/>
  <c r="O2252" i="1"/>
  <c r="O1966" i="1"/>
  <c r="O1981" i="1"/>
  <c r="O2003" i="1"/>
  <c r="O1968" i="1"/>
  <c r="O1919" i="1"/>
  <c r="O2189" i="1"/>
  <c r="O1979" i="1"/>
  <c r="O2227" i="1"/>
  <c r="O2021" i="1"/>
  <c r="O2329" i="1"/>
  <c r="O2272" i="1"/>
  <c r="O1982" i="1"/>
  <c r="O2054" i="1"/>
  <c r="O1958" i="1"/>
  <c r="O373" i="1"/>
  <c r="O1945" i="1"/>
  <c r="O2041" i="1"/>
  <c r="O2985" i="1"/>
  <c r="O328" i="1"/>
  <c r="O2037" i="1"/>
  <c r="O2077" i="1"/>
  <c r="O1957" i="1"/>
  <c r="O2025" i="1"/>
  <c r="O2027" i="1"/>
  <c r="O2715" i="1"/>
  <c r="O2075" i="1"/>
  <c r="O2011" i="1"/>
  <c r="O206" i="1"/>
  <c r="O1007" i="1"/>
  <c r="O271" i="1"/>
  <c r="O1970" i="1"/>
  <c r="O300" i="1"/>
  <c r="O1467" i="1"/>
  <c r="O2244" i="1"/>
  <c r="O2194" i="1"/>
  <c r="O2050" i="1"/>
  <c r="O2024" i="1"/>
  <c r="O2008" i="1"/>
  <c r="O391" i="1"/>
  <c r="O2029" i="1"/>
  <c r="O2006" i="1"/>
  <c r="O282" i="1"/>
  <c r="O1971" i="1"/>
  <c r="O691" i="1"/>
  <c r="O2064" i="1"/>
  <c r="O334" i="1"/>
  <c r="O3036" i="1"/>
  <c r="O1963" i="1"/>
  <c r="O2626" i="1"/>
  <c r="O2004" i="1"/>
  <c r="O2607" i="1"/>
  <c r="O701" i="1"/>
  <c r="O2611" i="1"/>
  <c r="O1953" i="1"/>
  <c r="O655" i="1"/>
  <c r="O2247" i="1"/>
  <c r="O2728" i="1"/>
  <c r="O2338" i="1"/>
  <c r="O2049" i="1"/>
  <c r="O3840" i="1"/>
  <c r="O1960" i="1"/>
  <c r="O3559" i="1"/>
  <c r="O261" i="1"/>
  <c r="O980" i="1"/>
  <c r="O1952" i="1"/>
  <c r="O2012" i="1"/>
  <c r="O2622" i="1"/>
  <c r="O2187" i="1"/>
  <c r="O2712" i="1"/>
  <c r="O2018" i="1"/>
  <c r="O1503" i="1"/>
  <c r="O250" i="1"/>
  <c r="O3125" i="1"/>
  <c r="O1338" i="1"/>
  <c r="O1962" i="1"/>
  <c r="O389" i="1"/>
  <c r="O1313" i="1"/>
  <c r="O2067" i="1"/>
  <c r="O2312" i="1"/>
  <c r="O2074" i="1"/>
  <c r="O330" i="1"/>
  <c r="O1027" i="1"/>
  <c r="O2058" i="1"/>
  <c r="O294" i="1"/>
  <c r="O2269" i="1"/>
  <c r="O2034" i="1"/>
  <c r="O1976" i="1"/>
  <c r="O646" i="1"/>
  <c r="O2032" i="1"/>
  <c r="O1969" i="1"/>
  <c r="O2739" i="1"/>
  <c r="O2341" i="1"/>
  <c r="O1308" i="1"/>
  <c r="O279" i="1"/>
  <c r="O1954" i="1"/>
  <c r="O2195" i="1"/>
  <c r="O297" i="1"/>
  <c r="O2020" i="1"/>
  <c r="O1683" i="1"/>
  <c r="O1535" i="1"/>
  <c r="O1750" i="1"/>
  <c r="O2071" i="1"/>
  <c r="O2239" i="1"/>
  <c r="O355" i="1"/>
  <c r="O1524" i="1"/>
  <c r="O2998" i="1"/>
  <c r="O2033" i="1"/>
  <c r="O2051" i="1"/>
  <c r="O1252" i="1"/>
  <c r="O1482" i="1"/>
  <c r="O2727" i="1"/>
  <c r="O2079" i="1"/>
  <c r="O260" i="1"/>
  <c r="O1019" i="1"/>
  <c r="O2273" i="1"/>
  <c r="O1972" i="1"/>
  <c r="O2073" i="1"/>
  <c r="O3168" i="1"/>
  <c r="O395" i="1"/>
  <c r="O344" i="1"/>
  <c r="O6" i="1"/>
  <c r="O737" i="1"/>
  <c r="O2735" i="1"/>
  <c r="O2196" i="1"/>
  <c r="O709" i="1"/>
  <c r="O2200" i="1"/>
  <c r="O1951" i="1"/>
  <c r="O3029" i="1"/>
  <c r="O327" i="1"/>
  <c r="O403" i="1"/>
  <c r="O290" i="1"/>
  <c r="O360" i="1"/>
  <c r="O3000" i="1"/>
  <c r="O3693" i="1"/>
  <c r="O1345" i="1"/>
  <c r="O1212" i="1"/>
  <c r="O2711" i="1"/>
  <c r="O2310" i="1"/>
  <c r="O1959" i="1"/>
  <c r="O335" i="1"/>
  <c r="O1366" i="1"/>
  <c r="O1204" i="1"/>
  <c r="O14" i="1"/>
  <c r="O2729" i="1"/>
  <c r="O2062" i="1"/>
  <c r="O2118" i="1"/>
  <c r="O1471" i="1"/>
  <c r="O643" i="1"/>
  <c r="O2052" i="1"/>
  <c r="O1532" i="1"/>
  <c r="O1078" i="1"/>
  <c r="O2710" i="1"/>
  <c r="O2927" i="1"/>
  <c r="O1469" i="1"/>
  <c r="O2732" i="1"/>
  <c r="O284" i="1"/>
  <c r="O3006" i="1"/>
  <c r="O2271" i="1"/>
  <c r="O2035" i="1"/>
  <c r="O349" i="1"/>
  <c r="O650" i="1"/>
  <c r="O342" i="1"/>
  <c r="O353" i="1"/>
  <c r="O2061" i="1"/>
  <c r="O671" i="1"/>
  <c r="O333" i="1"/>
  <c r="O2342" i="1"/>
  <c r="O2648" i="1"/>
  <c r="O3068" i="1"/>
  <c r="O286" i="1"/>
  <c r="O2705" i="1"/>
  <c r="O243" i="1"/>
  <c r="O2944" i="1"/>
  <c r="O357" i="1"/>
  <c r="O280" i="1"/>
  <c r="O2445" i="1"/>
  <c r="O1317" i="1"/>
  <c r="O39" i="1"/>
  <c r="O1196" i="1"/>
  <c r="O3650" i="1"/>
  <c r="O2047" i="1"/>
  <c r="O963" i="1"/>
  <c r="O1523" i="1"/>
  <c r="O3549" i="1"/>
  <c r="O2056" i="1"/>
  <c r="O1478" i="1"/>
  <c r="O2282" i="1"/>
  <c r="O2038" i="1"/>
  <c r="O1217" i="1"/>
  <c r="O2708" i="1"/>
  <c r="O1198" i="1"/>
  <c r="O2604" i="1"/>
  <c r="O363" i="1"/>
  <c r="O1276" i="1"/>
  <c r="O368" i="1"/>
  <c r="O26" i="1"/>
  <c r="O1199" i="1"/>
  <c r="O259" i="1"/>
  <c r="O2007" i="1"/>
  <c r="O406" i="1"/>
  <c r="O323" i="1"/>
  <c r="O2332" i="1"/>
  <c r="O332" i="1"/>
  <c r="O1258" i="1"/>
  <c r="O695" i="1"/>
  <c r="O2991" i="1"/>
  <c r="O2456" i="1"/>
  <c r="O3239" i="1"/>
  <c r="O1000" i="1"/>
  <c r="O3217" i="1"/>
  <c r="O2192" i="1"/>
  <c r="O1474" i="1"/>
  <c r="O2180" i="1"/>
  <c r="O346" i="1"/>
  <c r="O1371" i="1"/>
  <c r="O1955" i="1"/>
  <c r="O713" i="1"/>
  <c r="O2040" i="1"/>
  <c r="O1912" i="1"/>
  <c r="O1977" i="1"/>
  <c r="O1479" i="1"/>
  <c r="O2028" i="1"/>
  <c r="O1473" i="1"/>
  <c r="O724" i="1"/>
  <c r="O3031" i="1"/>
  <c r="O856" i="1"/>
  <c r="O41" i="1"/>
  <c r="O2609" i="1"/>
  <c r="O2612" i="1"/>
  <c r="O656" i="1"/>
  <c r="O287" i="1"/>
  <c r="O2241" i="1"/>
  <c r="O20" i="1"/>
  <c r="O3284" i="1"/>
  <c r="O2717" i="1"/>
  <c r="O3038" i="1"/>
  <c r="O252" i="1"/>
  <c r="O2300" i="1"/>
  <c r="O273" i="1"/>
  <c r="O1536" i="1"/>
  <c r="O2733" i="1"/>
  <c r="O2019" i="1"/>
  <c r="O1114" i="1"/>
  <c r="O3427" i="1"/>
  <c r="O45" i="1"/>
  <c r="O1520" i="1"/>
  <c r="O985" i="1"/>
  <c r="O2461" i="1"/>
  <c r="O3226" i="1"/>
  <c r="O345" i="1"/>
  <c r="O372" i="1"/>
  <c r="O1255" i="1"/>
  <c r="O2059" i="1"/>
  <c r="O413" i="1"/>
  <c r="O2233" i="1"/>
  <c r="O2730" i="1"/>
  <c r="O319" i="1"/>
  <c r="O2444" i="1"/>
  <c r="O660" i="1"/>
  <c r="O152" i="1"/>
  <c r="O2039" i="1"/>
  <c r="O1538" i="1"/>
  <c r="O2719" i="1"/>
  <c r="O3011" i="1"/>
  <c r="O298" i="1"/>
  <c r="O2722" i="1"/>
  <c r="O265" i="1"/>
  <c r="O338" i="1"/>
  <c r="O2716" i="1"/>
  <c r="O981" i="1"/>
  <c r="O2081" i="1"/>
  <c r="O2270" i="1"/>
  <c r="O352" i="1"/>
  <c r="O2618" i="1"/>
  <c r="O34" i="1"/>
  <c r="O2186" i="1"/>
  <c r="O1477" i="1"/>
  <c r="O3016" i="1"/>
  <c r="O2204" i="1"/>
  <c r="O2709" i="1"/>
  <c r="O256" i="1"/>
  <c r="O218" i="1"/>
  <c r="O1528" i="1"/>
  <c r="O2989" i="1"/>
  <c r="O3213" i="1"/>
  <c r="O1541" i="1"/>
  <c r="O3037" i="1"/>
  <c r="O1219" i="1"/>
  <c r="O324" i="1"/>
  <c r="O281" i="1"/>
  <c r="O1516" i="1"/>
  <c r="O2334" i="1"/>
  <c r="O387" i="1"/>
  <c r="O2331" i="1"/>
  <c r="O645" i="1"/>
  <c r="O289" i="1"/>
  <c r="O732" i="1"/>
  <c r="O295" i="1"/>
  <c r="O672" i="1"/>
  <c r="O2070" i="1"/>
  <c r="O2080" i="1"/>
  <c r="O1659" i="1"/>
  <c r="O383" i="1"/>
  <c r="O359" i="1"/>
  <c r="O1221" i="1"/>
  <c r="O2926" i="1"/>
  <c r="O2495" i="1"/>
  <c r="O962" i="1"/>
  <c r="O245" i="1"/>
  <c r="O1260" i="1"/>
  <c r="O2337" i="1"/>
  <c r="O2330" i="1"/>
  <c r="O302" i="1"/>
  <c r="O3252" i="1"/>
  <c r="O361" i="1"/>
  <c r="O317" i="1"/>
  <c r="O1097" i="1"/>
  <c r="O653" i="1"/>
  <c r="O2986" i="1"/>
  <c r="O2234" i="1"/>
  <c r="O1339" i="1"/>
  <c r="O517" i="1"/>
  <c r="O2254" i="1"/>
  <c r="O309" i="1"/>
  <c r="O3261" i="1"/>
  <c r="O1277" i="1"/>
  <c r="O2226" i="1"/>
  <c r="O1519" i="1"/>
  <c r="O1534" i="1"/>
  <c r="O1965" i="1"/>
  <c r="O686" i="1"/>
  <c r="O1026" i="1"/>
  <c r="O2459" i="1"/>
  <c r="O3149" i="1"/>
  <c r="O2026" i="1"/>
  <c r="O3019" i="1"/>
  <c r="O1525" i="1"/>
  <c r="O1186" i="1"/>
  <c r="O3003" i="1"/>
  <c r="O2633" i="1"/>
  <c r="O2190" i="1"/>
  <c r="O2736" i="1"/>
  <c r="O420" i="1"/>
  <c r="O386" i="1"/>
  <c r="O1269" i="1"/>
  <c r="O29" i="1"/>
  <c r="O1504" i="1"/>
  <c r="O1748" i="1"/>
  <c r="O1225" i="1"/>
  <c r="O2676" i="1"/>
  <c r="O2188" i="1"/>
  <c r="O1299" i="1"/>
  <c r="O3247" i="1"/>
  <c r="O2170" i="1"/>
  <c r="O2623" i="1"/>
  <c r="O1195" i="1"/>
  <c r="O3041" i="1"/>
  <c r="O2093" i="1"/>
  <c r="O277" i="1"/>
  <c r="O1511" i="1"/>
  <c r="O1539" i="1"/>
  <c r="O3231" i="1"/>
  <c r="O263" i="1"/>
  <c r="O311" i="1"/>
  <c r="O1908" i="1"/>
  <c r="O401" i="1"/>
  <c r="O2664" i="1"/>
  <c r="O322" i="1"/>
  <c r="O1021" i="1"/>
  <c r="O1777" i="1"/>
  <c r="O2159" i="1"/>
  <c r="O2665" i="1"/>
  <c r="O2606" i="1"/>
  <c r="O313" i="1"/>
  <c r="O2537" i="1"/>
  <c r="O1848" i="1"/>
  <c r="O2225" i="1"/>
  <c r="O285" i="1"/>
  <c r="O1006" i="1"/>
  <c r="O1510" i="1"/>
  <c r="O2229" i="1"/>
  <c r="O1271" i="1"/>
  <c r="O1218" i="1"/>
  <c r="O3255" i="1"/>
  <c r="O2540" i="1"/>
  <c r="O1353" i="1"/>
  <c r="O23" i="1"/>
  <c r="O299" i="1"/>
  <c r="O393" i="1"/>
  <c r="O3238" i="1"/>
  <c r="O727" i="1"/>
  <c r="O1830" i="1"/>
  <c r="O61" i="1"/>
  <c r="O3221" i="1"/>
  <c r="O2237" i="1"/>
  <c r="O44" i="1"/>
  <c r="O1002" i="1"/>
  <c r="O2160" i="1"/>
  <c r="O954" i="1"/>
  <c r="O1514" i="1"/>
  <c r="O2228" i="1"/>
  <c r="O682" i="1"/>
  <c r="O961" i="1"/>
  <c r="O2249" i="1"/>
  <c r="O1964" i="1"/>
  <c r="O953" i="1"/>
  <c r="O1531" i="1"/>
  <c r="O416" i="1"/>
  <c r="O659" i="1"/>
  <c r="O2246" i="1"/>
  <c r="O2261" i="1"/>
  <c r="O394" i="1"/>
  <c r="O2720" i="1"/>
  <c r="O1522" i="1"/>
  <c r="O1284" i="1"/>
  <c r="O1518" i="1"/>
  <c r="O2307" i="1"/>
  <c r="O3021" i="1"/>
  <c r="O2666" i="1"/>
  <c r="O258" i="1"/>
  <c r="O1506" i="1"/>
  <c r="O2610" i="1"/>
  <c r="O301" i="1"/>
  <c r="O347" i="1"/>
  <c r="O315" i="1"/>
  <c r="O2635" i="1"/>
  <c r="O1542" i="1"/>
  <c r="O1343" i="1"/>
  <c r="O995" i="1"/>
  <c r="O1854" i="1"/>
  <c r="O823" i="1"/>
  <c r="O3189" i="1"/>
  <c r="O381" i="1"/>
  <c r="O1209" i="1"/>
  <c r="O1940" i="1"/>
  <c r="O1892" i="1"/>
  <c r="O2043" i="1"/>
  <c r="O1468" i="1"/>
  <c r="O2614" i="1"/>
  <c r="O2110" i="1"/>
  <c r="O2658" i="1"/>
  <c r="O318" i="1"/>
  <c r="O348" i="1"/>
  <c r="O957" i="1"/>
  <c r="O1974" i="1"/>
  <c r="O2725" i="1"/>
  <c r="O1205" i="1"/>
  <c r="O1282" i="1"/>
  <c r="O1507" i="1"/>
  <c r="O340" i="1"/>
  <c r="O3045" i="1"/>
  <c r="O3404" i="1"/>
  <c r="O288" i="1"/>
  <c r="O3130" i="1"/>
  <c r="O2046" i="1"/>
  <c r="O1259" i="1"/>
  <c r="O1755" i="1"/>
  <c r="O1512" i="1"/>
  <c r="O242" i="1"/>
  <c r="O398" i="1"/>
  <c r="O2198" i="1"/>
  <c r="O2668" i="1"/>
  <c r="O1279" i="1"/>
  <c r="O2259" i="1"/>
  <c r="O1306" i="1"/>
  <c r="O2620" i="1"/>
  <c r="O2997" i="1"/>
  <c r="O2184" i="1"/>
  <c r="O291" i="1"/>
  <c r="O3276" i="1"/>
  <c r="O536" i="1"/>
  <c r="O3015" i="1"/>
  <c r="O3306" i="1"/>
  <c r="O1961" i="1"/>
  <c r="O1513" i="1"/>
  <c r="O797" i="1"/>
  <c r="O2318" i="1"/>
  <c r="O3781" i="1"/>
  <c r="O367" i="1"/>
  <c r="O1633" i="1"/>
  <c r="O1222" i="1"/>
  <c r="O3413" i="1"/>
  <c r="O1210" i="1"/>
  <c r="O1220" i="1"/>
  <c r="O3237" i="1"/>
  <c r="O3274" i="1"/>
  <c r="O303" i="1"/>
  <c r="O700" i="1"/>
  <c r="O1295" i="1"/>
  <c r="O3340" i="1"/>
  <c r="O1856" i="1"/>
  <c r="O3269" i="1"/>
  <c r="O59" i="1"/>
  <c r="O1794" i="1"/>
  <c r="O248" i="1"/>
  <c r="O3288" i="1"/>
  <c r="O2452" i="1"/>
  <c r="O1832" i="1"/>
  <c r="O1463" i="1"/>
  <c r="O2340" i="1"/>
  <c r="O3222" i="1"/>
  <c r="O540" i="1"/>
  <c r="O834" i="1"/>
  <c r="O3048" i="1"/>
  <c r="O2238" i="1"/>
  <c r="O244" i="1"/>
  <c r="O3" i="1"/>
  <c r="O690" i="1"/>
  <c r="O1609" i="1"/>
  <c r="O3165" i="1"/>
  <c r="O792" i="1"/>
  <c r="O1336" i="1"/>
  <c r="O2139" i="1"/>
  <c r="O2734" i="1"/>
  <c r="O320" i="1"/>
  <c r="O53" i="1"/>
  <c r="O2023" i="1"/>
  <c r="O971" i="1"/>
  <c r="O1270" i="1"/>
  <c r="O1281" i="1"/>
  <c r="O1978" i="1"/>
  <c r="O1772" i="1"/>
  <c r="O379" i="1"/>
  <c r="O2231" i="1"/>
  <c r="O547" i="1"/>
  <c r="O2523" i="1"/>
  <c r="O1354" i="1"/>
  <c r="O2274" i="1"/>
  <c r="O2242" i="1"/>
  <c r="O1197" i="1"/>
  <c r="O1857" i="1"/>
  <c r="O415" i="1"/>
  <c r="O1206" i="1"/>
  <c r="O1256" i="1"/>
  <c r="O1009" i="1"/>
  <c r="O743" i="1"/>
  <c r="O2339" i="1"/>
  <c r="O2201" i="1"/>
  <c r="O1187" i="1"/>
  <c r="O3256" i="1"/>
  <c r="O3046" i="1"/>
  <c r="O1967" i="1"/>
  <c r="O1207" i="1"/>
  <c r="O370" i="1"/>
  <c r="O269" i="1"/>
  <c r="O399" i="1"/>
  <c r="O1311" i="1"/>
  <c r="O82" i="1"/>
  <c r="O615" i="1"/>
  <c r="O3258" i="1"/>
  <c r="O755" i="1"/>
  <c r="O2805" i="1"/>
  <c r="O679" i="1"/>
  <c r="O3007" i="1"/>
  <c r="O3244" i="1"/>
  <c r="O310" i="1"/>
  <c r="O2724" i="1"/>
  <c r="O3264" i="1"/>
  <c r="O827" i="1"/>
  <c r="O4024" i="1"/>
  <c r="O1315" i="1"/>
  <c r="O1403" i="1"/>
  <c r="O1751" i="1"/>
  <c r="O1845" i="1"/>
  <c r="O2044" i="1"/>
  <c r="O3679" i="1"/>
  <c r="O534" i="1"/>
  <c r="O3026" i="1"/>
  <c r="O3216" i="1"/>
  <c r="O3220" i="1"/>
  <c r="O1765" i="1"/>
  <c r="O3470" i="1"/>
  <c r="O362" i="1"/>
  <c r="O2987" i="1"/>
  <c r="O2048" i="1"/>
  <c r="O2608" i="1"/>
  <c r="O3250" i="1"/>
  <c r="O30" i="1"/>
  <c r="O842" i="1"/>
  <c r="O18" i="1"/>
  <c r="O351" i="1"/>
  <c r="O1515" i="1"/>
  <c r="O51" i="1"/>
  <c r="O364" i="1"/>
  <c r="O527" i="1"/>
  <c r="O2718" i="1"/>
  <c r="O2279" i="1"/>
  <c r="O219" i="1"/>
  <c r="O1782" i="1"/>
  <c r="O3483" i="1"/>
  <c r="O673" i="1"/>
  <c r="O1836" i="1"/>
  <c r="O657" i="1"/>
  <c r="O3318" i="1"/>
  <c r="O2014" i="1"/>
  <c r="O2230" i="1"/>
  <c r="O1030" i="1"/>
  <c r="O1001" i="1"/>
  <c r="O354" i="1"/>
  <c r="O1627" i="1"/>
  <c r="O2" i="1"/>
  <c r="O54" i="1"/>
  <c r="O1810" i="1"/>
  <c r="O2009" i="1"/>
  <c r="O2333" i="1"/>
  <c r="O2453" i="1"/>
  <c r="O3714" i="1"/>
  <c r="O2637" i="1"/>
  <c r="O1272" i="1"/>
  <c r="O1319" i="1"/>
  <c r="O3391" i="1"/>
  <c r="O3092" i="1"/>
  <c r="O2253" i="1"/>
  <c r="O1399" i="1"/>
  <c r="O2105" i="1"/>
  <c r="O2968" i="1"/>
  <c r="O1401" i="1"/>
  <c r="O738" i="1"/>
  <c r="O3211" i="1"/>
  <c r="O2257" i="1"/>
  <c r="O251" i="1"/>
  <c r="O1948" i="1"/>
  <c r="O402" i="1"/>
  <c r="O3081" i="1"/>
  <c r="O1224" i="1"/>
  <c r="O1031" i="1"/>
  <c r="O1381" i="1"/>
  <c r="O3248" i="1"/>
  <c r="O71" i="1"/>
  <c r="O57" i="1"/>
  <c r="O1941" i="1"/>
  <c r="O2795" i="1"/>
  <c r="O3622" i="1"/>
  <c r="O2675" i="1"/>
  <c r="O2723" i="1"/>
  <c r="O1646" i="1"/>
  <c r="O1797" i="1"/>
  <c r="O2202" i="1"/>
  <c r="O674" i="1"/>
  <c r="O397" i="1"/>
  <c r="O2266" i="1"/>
  <c r="O2451" i="1"/>
  <c r="O3895" i="1"/>
  <c r="O1033" i="1"/>
  <c r="O2616" i="1"/>
  <c r="O2232" i="1"/>
  <c r="O2965" i="1"/>
  <c r="O2449" i="1"/>
  <c r="O658" i="1"/>
  <c r="O736" i="1"/>
  <c r="O262" i="1"/>
  <c r="O1632" i="1"/>
  <c r="O2820" i="1"/>
  <c r="O751" i="1"/>
  <c r="O1893" i="1"/>
  <c r="O3436" i="1"/>
  <c r="O1023" i="1"/>
  <c r="O331" i="1"/>
  <c r="O419" i="1"/>
  <c r="O1375" i="1"/>
  <c r="O3509" i="1"/>
  <c r="O2298" i="1"/>
  <c r="O2053" i="1"/>
  <c r="O1618" i="1"/>
  <c r="O5" i="1"/>
  <c r="O2999" i="1"/>
  <c r="O1935" i="1"/>
  <c r="O3465" i="1"/>
  <c r="O369" i="1"/>
  <c r="O350" i="1"/>
  <c r="O3175" i="1"/>
  <c r="O3360" i="1"/>
  <c r="O60" i="1"/>
  <c r="O1753" i="1"/>
  <c r="O3768" i="1"/>
  <c r="O1395" i="1"/>
  <c r="O3716" i="1"/>
  <c r="O1351" i="1"/>
  <c r="O1619" i="1"/>
  <c r="O2480" i="1"/>
  <c r="O2474" i="1"/>
  <c r="O3300" i="1"/>
  <c r="O3526" i="1"/>
  <c r="O798" i="1"/>
  <c r="O3577" i="1"/>
  <c r="O336" i="1"/>
  <c r="O3423" i="1"/>
  <c r="O56" i="1"/>
  <c r="O2932" i="1"/>
  <c r="O3024" i="1"/>
  <c r="O529" i="1"/>
  <c r="O1676" i="1"/>
  <c r="O1752" i="1"/>
  <c r="O1280" i="1"/>
  <c r="O3155" i="1"/>
  <c r="O3457" i="1"/>
  <c r="O304" i="1"/>
  <c r="O2057" i="1"/>
  <c r="O1693" i="1"/>
  <c r="O3402" i="1"/>
  <c r="O3408" i="1"/>
  <c r="O2813" i="1"/>
  <c r="O3290" i="1"/>
  <c r="O2541" i="1"/>
  <c r="O1838" i="1"/>
  <c r="O723" i="1"/>
  <c r="O1635" i="1"/>
  <c r="O2992" i="1"/>
  <c r="O1139" i="1"/>
  <c r="O2738" i="1"/>
  <c r="O3243" i="1"/>
  <c r="O307" i="1"/>
  <c r="O1470" i="1"/>
  <c r="O1191" i="1"/>
  <c r="O1268" i="1"/>
  <c r="O2830" i="1"/>
  <c r="O3435" i="1"/>
  <c r="O741" i="1"/>
  <c r="O1368" i="1"/>
  <c r="O1785" i="1"/>
  <c r="O1802" i="1"/>
  <c r="O1749" i="1"/>
  <c r="O3157" i="1"/>
  <c r="O1819" i="1"/>
  <c r="O1756" i="1"/>
  <c r="O400" i="1"/>
  <c r="O2313" i="1"/>
  <c r="O1378" i="1"/>
  <c r="O1521" i="1"/>
  <c r="O2245" i="1"/>
  <c r="O254" i="1"/>
  <c r="O1897" i="1"/>
  <c r="O2092" i="1"/>
  <c r="O3043" i="1"/>
  <c r="O1852" i="1"/>
  <c r="O1617" i="1"/>
  <c r="O3362" i="1"/>
  <c r="O1200" i="1"/>
  <c r="O1189" i="1"/>
  <c r="O9" i="1"/>
  <c r="O365" i="1"/>
  <c r="O2031" i="1"/>
  <c r="O2255" i="1"/>
  <c r="O314" i="1"/>
  <c r="O710" i="1"/>
  <c r="O1387" i="1"/>
  <c r="O681" i="1"/>
  <c r="O221" i="1"/>
  <c r="O2185" i="1"/>
  <c r="O2315" i="1"/>
  <c r="O2993" i="1"/>
  <c r="O48" i="1"/>
  <c r="O2975" i="1"/>
  <c r="O1938" i="1"/>
  <c r="O337" i="1"/>
  <c r="O1686" i="1"/>
  <c r="O3633" i="1"/>
  <c r="O3018" i="1"/>
  <c r="O1655" i="1"/>
  <c r="O3304" i="1"/>
  <c r="O2265" i="1"/>
  <c r="O2447" i="1"/>
  <c r="O326" i="1"/>
  <c r="O1015" i="1"/>
  <c r="O3008" i="1"/>
  <c r="O2692" i="1"/>
  <c r="O58" i="1"/>
  <c r="O2462" i="1"/>
  <c r="O257" i="1"/>
  <c r="O1045" i="1"/>
  <c r="O3778" i="1"/>
  <c r="O38" i="1"/>
  <c r="O8" i="1"/>
  <c r="O3066" i="1"/>
  <c r="O1530" i="1"/>
  <c r="O796" i="1"/>
  <c r="O3030" i="1"/>
  <c r="O2448" i="1"/>
  <c r="O808" i="1"/>
  <c r="O1384" i="1"/>
  <c r="O3341" i="1"/>
  <c r="O3050" i="1"/>
  <c r="O487" i="1"/>
  <c r="O1944" i="1"/>
  <c r="O2235" i="1"/>
  <c r="O2535" i="1"/>
  <c r="O1762" i="1"/>
  <c r="O2598" i="1"/>
  <c r="O3171" i="1"/>
  <c r="O2941" i="1"/>
  <c r="O3245" i="1"/>
  <c r="O2799" i="1"/>
  <c r="O1664" i="1"/>
  <c r="O1670" i="1"/>
  <c r="O3588" i="1"/>
  <c r="O1807" i="1"/>
  <c r="O1436" i="1"/>
  <c r="O2262" i="1"/>
  <c r="O2931" i="1"/>
  <c r="O1466" i="1"/>
  <c r="O1264" i="1"/>
  <c r="O2017" i="1"/>
  <c r="O3271" i="1"/>
  <c r="O3664" i="1"/>
  <c r="O3328" i="1"/>
  <c r="O2223" i="1"/>
  <c r="O2501" i="1"/>
  <c r="O1663" i="1"/>
  <c r="O1628" i="1"/>
  <c r="O2443" i="1"/>
  <c r="O3379" i="1"/>
  <c r="O1608" i="1"/>
  <c r="O1066" i="1"/>
  <c r="O2129" i="1"/>
  <c r="O2122" i="1"/>
  <c r="O2243" i="1"/>
  <c r="O818" i="1"/>
  <c r="O1829" i="1"/>
  <c r="O421" i="1"/>
  <c r="O2527" i="1"/>
  <c r="O845" i="1"/>
  <c r="O2977" i="1"/>
  <c r="O1188" i="1"/>
  <c r="O3378" i="1"/>
  <c r="O375" i="1"/>
  <c r="O1747" i="1"/>
  <c r="O3767" i="1"/>
  <c r="O1660" i="1"/>
  <c r="O730" i="1"/>
  <c r="O3109" i="1"/>
  <c r="O3156" i="1"/>
  <c r="O3268" i="1"/>
  <c r="O306" i="1"/>
  <c r="O1332" i="1"/>
  <c r="O3365" i="1"/>
  <c r="O376" i="1"/>
  <c r="O896" i="1"/>
  <c r="O2731" i="1"/>
  <c r="O3536" i="1"/>
  <c r="O2263" i="1"/>
  <c r="O1307" i="1"/>
  <c r="O793" i="1"/>
  <c r="O2463" i="1"/>
  <c r="O482" i="1"/>
  <c r="O1283" i="1"/>
  <c r="O1029" i="1"/>
  <c r="O366" i="1"/>
  <c r="O358" i="1"/>
  <c r="O109" i="1"/>
  <c r="O3295" i="1"/>
  <c r="O104" i="1"/>
  <c r="O134" i="1"/>
  <c r="O1273" i="1"/>
  <c r="O2526" i="1"/>
  <c r="O3173" i="1"/>
  <c r="O3004" i="1"/>
  <c r="O2615" i="1"/>
  <c r="O1363" i="1"/>
  <c r="O3027" i="1"/>
  <c r="O3146" i="1"/>
  <c r="O485" i="1"/>
  <c r="O67" i="1"/>
  <c r="O1658" i="1"/>
  <c r="O1367" i="1"/>
  <c r="O2250" i="1"/>
  <c r="O2859" i="1"/>
  <c r="O1373" i="1"/>
  <c r="O2042" i="1"/>
  <c r="O1767" i="1"/>
  <c r="O63" i="1"/>
  <c r="O2087" i="1"/>
  <c r="O2740" i="1"/>
  <c r="O726" i="1"/>
  <c r="O3260" i="1"/>
  <c r="O1079" i="1"/>
  <c r="O2115" i="1"/>
  <c r="O2737" i="1"/>
  <c r="O2726" i="1"/>
  <c r="O2296" i="1"/>
  <c r="O2714" i="1"/>
  <c r="O3614" i="1"/>
  <c r="O1348" i="1"/>
  <c r="O836" i="1"/>
  <c r="O1540" i="1"/>
  <c r="O3073" i="1"/>
  <c r="O3230" i="1"/>
  <c r="O371" i="1"/>
  <c r="O788" i="1"/>
  <c r="O2786" i="1"/>
  <c r="O3184" i="1"/>
  <c r="O2305" i="1"/>
  <c r="O115" i="1"/>
  <c r="O3022" i="1"/>
  <c r="O1624" i="1"/>
  <c r="O3529" i="1"/>
  <c r="O2045" i="1"/>
  <c r="O749" i="1"/>
  <c r="O1028" i="1"/>
  <c r="O515" i="1"/>
  <c r="O974" i="1"/>
  <c r="O91" i="1"/>
  <c r="O2214" i="1"/>
  <c r="O1377" i="1"/>
  <c r="O1032" i="1"/>
  <c r="O3191" i="1"/>
  <c r="O1799" i="1"/>
  <c r="O1390" i="1"/>
  <c r="O249" i="1"/>
  <c r="O1679" i="1"/>
  <c r="O444" i="1"/>
  <c r="O3064" i="1"/>
  <c r="O2303" i="1"/>
  <c r="O946" i="1"/>
  <c r="O3788" i="1"/>
  <c r="O325" i="1"/>
  <c r="O1215" i="1"/>
  <c r="O3111" i="1"/>
  <c r="O283" i="1"/>
  <c r="O3281" i="1"/>
  <c r="O989" i="1"/>
  <c r="O2549" i="1"/>
  <c r="O1011" i="1"/>
  <c r="O2552" i="1"/>
  <c r="O473" i="1"/>
  <c r="O2721" i="1"/>
  <c r="O1746" i="1"/>
  <c r="O956" i="1"/>
  <c r="O1899" i="1"/>
  <c r="O3312" i="1"/>
  <c r="O1036" i="1"/>
  <c r="O2532" i="1"/>
  <c r="O341" i="1"/>
  <c r="O1398" i="1"/>
  <c r="O2311" i="1"/>
  <c r="O88" i="1"/>
  <c r="O2631" i="1"/>
  <c r="O1090" i="1"/>
  <c r="O1568" i="1"/>
  <c r="O2286" i="1"/>
  <c r="O1211" i="1"/>
  <c r="O2972" i="1"/>
  <c r="O390" i="1"/>
  <c r="O2870" i="1"/>
  <c r="O2178" i="1"/>
  <c r="O733" i="1"/>
  <c r="O2809" i="1"/>
  <c r="O3104" i="1"/>
  <c r="O2531" i="1"/>
  <c r="O276" i="1"/>
  <c r="O1645" i="1"/>
  <c r="O1631" i="1"/>
  <c r="O1358" i="1"/>
  <c r="O3426" i="1"/>
  <c r="O1526" i="1"/>
  <c r="O3241" i="1"/>
  <c r="O852" i="1"/>
  <c r="O1936" i="1"/>
  <c r="O3576" i="1"/>
  <c r="O1203" i="1"/>
  <c r="O4035" i="1"/>
  <c r="O1320" i="1"/>
  <c r="O739" i="1"/>
  <c r="O703" i="1"/>
  <c r="O2550" i="1"/>
  <c r="O1253" i="1"/>
  <c r="O835" i="1"/>
  <c r="O3344" i="1"/>
  <c r="O410" i="1"/>
  <c r="O804" i="1"/>
  <c r="O3283" i="1"/>
  <c r="O2094" i="1"/>
  <c r="O1257" i="1"/>
  <c r="O2699" i="1"/>
  <c r="O1623" i="1"/>
  <c r="O16" i="1"/>
  <c r="O2320" i="1"/>
  <c r="O2306" i="1"/>
  <c r="O1607" i="1"/>
  <c r="O1860" i="1"/>
  <c r="O2191" i="1"/>
  <c r="O525" i="1"/>
  <c r="O1202" i="1"/>
  <c r="O3752" i="1"/>
  <c r="O13" i="1"/>
  <c r="O1745" i="1"/>
  <c r="O2100" i="1"/>
  <c r="O847" i="1"/>
  <c r="O1323" i="1"/>
  <c r="O3215" i="1"/>
  <c r="O293" i="1"/>
  <c r="O3386" i="1"/>
  <c r="O47" i="1"/>
  <c r="O264" i="1"/>
  <c r="O2498" i="1"/>
  <c r="O2824" i="1"/>
  <c r="O3334" i="1"/>
  <c r="O1350" i="1"/>
  <c r="O3235" i="1"/>
  <c r="O2065" i="1"/>
  <c r="O266" i="1"/>
  <c r="O2251" i="1"/>
  <c r="O278" i="1"/>
  <c r="O1816" i="1"/>
  <c r="O2655" i="1"/>
  <c r="O1182" i="1"/>
  <c r="O1034" i="1"/>
  <c r="O3091" i="1"/>
  <c r="O3555" i="1"/>
  <c r="O2801" i="1"/>
  <c r="O841" i="1"/>
  <c r="O846" i="1"/>
  <c r="O3657" i="1"/>
  <c r="O1759" i="1"/>
  <c r="O3251" i="1"/>
  <c r="O1309" i="1"/>
  <c r="O3458" i="1"/>
  <c r="O1369" i="1"/>
  <c r="O3160" i="1"/>
  <c r="O2969" i="1"/>
  <c r="O924" i="1"/>
  <c r="O3363" i="1"/>
  <c r="O3556" i="1"/>
  <c r="O1346" i="1"/>
  <c r="O2814" i="1"/>
  <c r="O382" i="1"/>
  <c r="O1758" i="1"/>
  <c r="O120" i="1"/>
  <c r="O2166" i="1"/>
  <c r="O3491" i="1"/>
  <c r="O321" i="1"/>
  <c r="O3544" i="1"/>
  <c r="O2659" i="1"/>
  <c r="O1934" i="1"/>
  <c r="O3287" i="1"/>
  <c r="O3158" i="1"/>
  <c r="O15" i="1"/>
  <c r="O754" i="1"/>
  <c r="O828" i="1"/>
  <c r="O647" i="1"/>
  <c r="O270" i="1"/>
  <c r="O2409" i="1"/>
  <c r="O267" i="1"/>
  <c r="O1647" i="1"/>
  <c r="O1370" i="1"/>
  <c r="O2197" i="1"/>
  <c r="O3700" i="1"/>
  <c r="O3350" i="1"/>
  <c r="O3774" i="1"/>
  <c r="O2275" i="1"/>
  <c r="O2460" i="1"/>
  <c r="O3299" i="1"/>
  <c r="O3824" i="1"/>
  <c r="O806" i="1"/>
  <c r="O2240" i="1"/>
  <c r="O2963" i="1"/>
  <c r="O3177" i="1"/>
  <c r="O725" i="1"/>
  <c r="O1389" i="1"/>
  <c r="O3262" i="1"/>
  <c r="O329" i="1"/>
  <c r="O1806" i="1"/>
  <c r="O729" i="1"/>
  <c r="O1612" i="1"/>
  <c r="O2322" i="1"/>
  <c r="O1433" i="1"/>
  <c r="O3279" i="1"/>
  <c r="O1784" i="1"/>
  <c r="O2280" i="1"/>
  <c r="O113" i="1"/>
  <c r="O3775" i="1"/>
  <c r="O2289" i="1"/>
  <c r="O2063" i="1"/>
  <c r="O1805" i="1"/>
  <c r="O275" i="1"/>
  <c r="O49" i="1"/>
  <c r="O3799" i="1"/>
  <c r="O3354" i="1"/>
  <c r="O3336" i="1"/>
  <c r="O35" i="1"/>
  <c r="O2182" i="1"/>
  <c r="O3485" i="1"/>
  <c r="O1383" i="1"/>
  <c r="O3497" i="1"/>
  <c r="O2175" i="1"/>
  <c r="O1761" i="1"/>
  <c r="O3113" i="1"/>
  <c r="O274" i="1"/>
  <c r="O1887" i="1"/>
  <c r="O3047" i="1"/>
  <c r="O1274" i="1"/>
  <c r="O1537" i="1"/>
  <c r="O3438" i="1"/>
  <c r="O3658" i="1"/>
  <c r="O3687" i="1"/>
  <c r="O3827" i="1"/>
  <c r="O405" i="1"/>
  <c r="O3442" i="1"/>
  <c r="O94" i="1"/>
  <c r="O396" i="1"/>
  <c r="O3278" i="1"/>
  <c r="O3148" i="1"/>
  <c r="O2821" i="1"/>
  <c r="O1649" i="1"/>
  <c r="O2116" i="1"/>
  <c r="O2787" i="1"/>
  <c r="O2653" i="1"/>
  <c r="O523" i="1"/>
  <c r="O731" i="1"/>
  <c r="O3333" i="1"/>
  <c r="O1251" i="1"/>
  <c r="O3023" i="1"/>
  <c r="O3219" i="1"/>
  <c r="O1702" i="1"/>
  <c r="O1352" i="1"/>
  <c r="O114" i="1"/>
  <c r="O1003" i="1"/>
  <c r="O3371" i="1"/>
  <c r="O247" i="1"/>
  <c r="O3750" i="1"/>
  <c r="O3210" i="1"/>
  <c r="O3755" i="1"/>
  <c r="O2983" i="1"/>
  <c r="O2663" i="1"/>
  <c r="O1616" i="1"/>
  <c r="O3466" i="1"/>
  <c r="O746" i="1"/>
  <c r="O522" i="1"/>
  <c r="O2984" i="1"/>
  <c r="O2976" i="1"/>
  <c r="O3591" i="1"/>
  <c r="O761" i="1"/>
  <c r="O2264" i="1"/>
  <c r="O3164" i="1"/>
  <c r="O2107" i="1"/>
  <c r="O2082" i="1"/>
  <c r="O2800" i="1"/>
  <c r="O2981" i="1"/>
  <c r="O843" i="1"/>
  <c r="O1038" i="1"/>
  <c r="O3353" i="1"/>
  <c r="O2164" i="1"/>
  <c r="O1068" i="1"/>
  <c r="O2055" i="1"/>
  <c r="O3762" i="1"/>
  <c r="O3214" i="1"/>
  <c r="O838" i="1"/>
  <c r="O2534" i="1"/>
  <c r="O2546" i="1"/>
  <c r="O3723" i="1"/>
  <c r="O2966" i="1"/>
  <c r="O108" i="1"/>
  <c r="O3571" i="1"/>
  <c r="O3337" i="1"/>
  <c r="O3689" i="1"/>
  <c r="O669" i="1"/>
  <c r="O3592" i="1"/>
  <c r="O801" i="1"/>
  <c r="O2476" i="1"/>
  <c r="O102" i="1"/>
  <c r="O296" i="1"/>
  <c r="O2524" i="1"/>
  <c r="O3765" i="1"/>
  <c r="O3830" i="1"/>
  <c r="O1037" i="1"/>
  <c r="O1337" i="1"/>
  <c r="O1911" i="1"/>
  <c r="O3783" i="1"/>
  <c r="O1326" i="1"/>
  <c r="O478" i="1"/>
  <c r="O3475" i="1"/>
  <c r="O2213" i="1"/>
  <c r="O481" i="1"/>
  <c r="O2278" i="1"/>
  <c r="O1787" i="1"/>
  <c r="O1400" i="1"/>
  <c r="O1254" i="1"/>
  <c r="O2268" i="1"/>
  <c r="O292" i="1"/>
  <c r="O851" i="1"/>
  <c r="O3181" i="1"/>
  <c r="O3418" i="1"/>
  <c r="O1025" i="1"/>
  <c r="O140" i="1"/>
  <c r="O3014" i="1"/>
  <c r="O2491" i="1"/>
  <c r="O1385" i="1"/>
  <c r="O996" i="1"/>
  <c r="O1873" i="1"/>
  <c r="O1638" i="1"/>
  <c r="O3488" i="1"/>
  <c r="O62" i="1"/>
  <c r="O64" i="1"/>
  <c r="O2455" i="1"/>
  <c r="O923" i="1"/>
  <c r="O3115" i="1"/>
  <c r="O704" i="1"/>
  <c r="O3186" i="1"/>
  <c r="O3725" i="1"/>
  <c r="O3829" i="1"/>
  <c r="O3162" i="1"/>
  <c r="O2147" i="1"/>
  <c r="O3346" i="1"/>
  <c r="O1305" i="1"/>
  <c r="O752" i="1"/>
  <c r="O3758" i="1"/>
  <c r="O3525" i="1"/>
  <c r="O3675" i="1"/>
  <c r="O1654" i="1"/>
  <c r="O1527" i="1"/>
  <c r="O119" i="1"/>
  <c r="O2528" i="1"/>
  <c r="O2533" i="1"/>
  <c r="O2483" i="1"/>
  <c r="O2810" i="1"/>
  <c r="O2499" i="1"/>
  <c r="O810" i="1"/>
  <c r="O3676" i="1"/>
  <c r="O185" i="1"/>
  <c r="O2212" i="1"/>
  <c r="O3468" i="1"/>
  <c r="O3400" i="1"/>
  <c r="O3267" i="1"/>
  <c r="O3761" i="1"/>
  <c r="O3726" i="1"/>
  <c r="O3317" i="1"/>
  <c r="O3035" i="1"/>
  <c r="O253" i="1"/>
  <c r="O7" i="1"/>
  <c r="O2619" i="1"/>
  <c r="O2068" i="1"/>
  <c r="O1293" i="1"/>
  <c r="O628" i="1"/>
  <c r="O1386" i="1"/>
  <c r="O1464" i="1"/>
  <c r="O1301" i="1"/>
  <c r="O2293" i="1"/>
  <c r="O469" i="1"/>
  <c r="O1669" i="1"/>
  <c r="O2667" i="1"/>
  <c r="O2060" i="1"/>
  <c r="O3770" i="1"/>
  <c r="O1922" i="1"/>
  <c r="O3275" i="1"/>
  <c r="O2530" i="1"/>
  <c r="O817" i="1"/>
  <c r="O3310" i="1"/>
  <c r="O1249" i="1"/>
  <c r="O2111" i="1"/>
  <c r="O3361" i="1"/>
  <c r="O2818" i="1"/>
  <c r="O2173" i="1"/>
  <c r="O3020" i="1"/>
  <c r="O2741" i="1"/>
  <c r="O2096" i="1"/>
  <c r="O3504" i="1"/>
  <c r="O809" i="1"/>
  <c r="O1798" i="1"/>
  <c r="O861" i="1"/>
  <c r="O1667" i="1"/>
  <c r="O2486" i="1"/>
  <c r="O3684" i="1"/>
  <c r="O3795" i="1"/>
  <c r="O1267" i="1"/>
  <c r="O1890" i="1"/>
  <c r="O811" i="1"/>
  <c r="O3484" i="1"/>
  <c r="O3342" i="1"/>
  <c r="O1275" i="1"/>
  <c r="O3223" i="1"/>
  <c r="O1533" i="1"/>
  <c r="O2323" i="1"/>
  <c r="O305" i="1"/>
  <c r="O2176" i="1"/>
  <c r="O1405" i="1"/>
  <c r="O1593" i="1"/>
  <c r="O3383" i="1"/>
  <c r="O2529" i="1"/>
  <c r="O3302" i="1"/>
  <c r="O3307" i="1"/>
  <c r="O2336" i="1"/>
  <c r="O3628" i="1"/>
  <c r="O1380" i="1"/>
  <c r="O3846" i="1"/>
  <c r="O1634" i="1"/>
  <c r="O2940" i="1"/>
  <c r="O3428" i="1"/>
  <c r="O32" i="1"/>
  <c r="O1302" i="1"/>
  <c r="O3587" i="1"/>
  <c r="O1505" i="1"/>
  <c r="O77" i="1"/>
  <c r="O3159" i="1"/>
  <c r="O1630" i="1"/>
  <c r="O3420" i="1"/>
  <c r="O3719" i="1"/>
  <c r="O2088" i="1"/>
  <c r="O1668" i="1"/>
  <c r="O800" i="1"/>
  <c r="O1290" i="1"/>
  <c r="O3236" i="1"/>
  <c r="O2083" i="1"/>
  <c r="O3697" i="1"/>
  <c r="O3303" i="1"/>
  <c r="O3604" i="1"/>
  <c r="O84" i="1"/>
  <c r="O3494" i="1"/>
  <c r="O533" i="1"/>
  <c r="O3051" i="1"/>
  <c r="O3519" i="1"/>
  <c r="O1781" i="1"/>
  <c r="O246" i="1"/>
  <c r="O118" i="1"/>
  <c r="O747" i="1"/>
  <c r="O2101" i="1"/>
  <c r="O1861" i="1"/>
  <c r="O2713" i="1"/>
  <c r="O2304" i="1"/>
  <c r="O1397" i="1"/>
  <c r="O2548" i="1"/>
  <c r="O3608" i="1"/>
  <c r="O2547" i="1"/>
  <c r="O3975" i="1"/>
  <c r="O538" i="1"/>
  <c r="O2841" i="1"/>
  <c r="O3685" i="1"/>
  <c r="O3985" i="1"/>
  <c r="O1529" i="1"/>
  <c r="O316" i="1"/>
  <c r="O1651" i="1"/>
  <c r="O526" i="1"/>
  <c r="O1292" i="1"/>
  <c r="O3759" i="1"/>
  <c r="O1250" i="1"/>
  <c r="O2030" i="1"/>
  <c r="O553" i="1"/>
  <c r="O2553" i="1"/>
  <c r="O3212" i="1"/>
  <c r="O3696" i="1"/>
  <c r="O1262" i="1"/>
  <c r="O2928" i="1"/>
  <c r="O2543" i="1"/>
  <c r="O2308" i="1"/>
  <c r="O343" i="1"/>
  <c r="O3498" i="1"/>
  <c r="O3376" i="1"/>
  <c r="O2970" i="1"/>
  <c r="O31" i="1"/>
  <c r="O110" i="1"/>
  <c r="O4037" i="1"/>
  <c r="O2556" i="1"/>
  <c r="O854" i="1"/>
  <c r="O532" i="1"/>
  <c r="O3335" i="1"/>
  <c r="O3823" i="1"/>
  <c r="O3352" i="1"/>
  <c r="O2287" i="1"/>
  <c r="O356" i="1"/>
  <c r="O3490" i="1"/>
  <c r="O90" i="1"/>
  <c r="O93" i="1"/>
  <c r="O778" i="1"/>
  <c r="O3717" i="1"/>
  <c r="O824" i="1"/>
  <c r="O2815" i="1"/>
  <c r="O969" i="1"/>
  <c r="O753" i="1"/>
  <c r="O689" i="1"/>
  <c r="O3691" i="1"/>
  <c r="O2222" i="1"/>
  <c r="O3152" i="1"/>
  <c r="O2937" i="1"/>
  <c r="O3673" i="1"/>
  <c r="O4108" i="1"/>
  <c r="O3384" i="1"/>
  <c r="O3153" i="1"/>
  <c r="O272" i="1"/>
  <c r="O3017" i="1"/>
  <c r="O3389" i="1"/>
  <c r="O10" i="1"/>
  <c r="O103" i="1"/>
  <c r="O833" i="1"/>
  <c r="O1681" i="1"/>
  <c r="O651" i="1"/>
  <c r="O3301" i="1"/>
  <c r="O3169" i="1"/>
  <c r="O3562" i="1"/>
  <c r="O2167" i="1"/>
  <c r="O2602" i="1"/>
  <c r="O2090" i="1"/>
  <c r="O3586" i="1"/>
  <c r="O1678" i="1"/>
  <c r="O1883" i="1"/>
  <c r="O3722" i="1"/>
  <c r="O2704" i="1"/>
  <c r="O524" i="1"/>
  <c r="O1926" i="1"/>
  <c r="O1606" i="1"/>
  <c r="O1333" i="1"/>
  <c r="O2679" i="1"/>
  <c r="O1570" i="1"/>
  <c r="O1076" i="1"/>
  <c r="O2979" i="1"/>
  <c r="O2902" i="1"/>
  <c r="O100" i="1"/>
  <c r="O3613" i="1"/>
  <c r="O121" i="1"/>
  <c r="O2617" i="1"/>
  <c r="O3225" i="1"/>
  <c r="O36" i="1"/>
  <c r="O2698" i="1"/>
  <c r="O2117" i="1"/>
  <c r="O3606" i="1"/>
  <c r="O3682" i="1"/>
  <c r="O1884" i="1"/>
  <c r="O1823" i="1"/>
  <c r="O1476" i="1"/>
  <c r="O3528" i="1"/>
  <c r="O2808" i="1"/>
  <c r="O2478" i="1"/>
  <c r="O380" i="1"/>
  <c r="O1360" i="1"/>
  <c r="O3324" i="1"/>
  <c r="O3343" i="1"/>
  <c r="O1889" i="1"/>
  <c r="O3663" i="1"/>
  <c r="O2464" i="1"/>
  <c r="O2833" i="1"/>
  <c r="O2674" i="1"/>
  <c r="O3595" i="1"/>
  <c r="O748" i="1"/>
  <c r="O1341" i="1"/>
  <c r="O3263" i="1"/>
  <c r="O3515" i="1"/>
  <c r="O2603" i="1"/>
  <c r="O2165" i="1"/>
  <c r="O1096" i="1"/>
  <c r="O3623" i="1"/>
  <c r="O55" i="1"/>
  <c r="O2982" i="1"/>
  <c r="O3690" i="1"/>
  <c r="O3704" i="1"/>
  <c r="O3424" i="1"/>
  <c r="O3836" i="1"/>
  <c r="O3188" i="1"/>
  <c r="O2446" i="1"/>
  <c r="O2934" i="1"/>
  <c r="O3412" i="1"/>
  <c r="O3585" i="1"/>
  <c r="O2086" i="1"/>
  <c r="O2314" i="1"/>
  <c r="O2321" i="1"/>
  <c r="O799" i="1"/>
  <c r="O1214" i="1"/>
  <c r="O3042" i="1"/>
  <c r="O2260" i="1"/>
  <c r="O742" i="1"/>
  <c r="O1850" i="1"/>
  <c r="O1005" i="1"/>
  <c r="O1190" i="1"/>
  <c r="O1931" i="1"/>
  <c r="O2973" i="1"/>
  <c r="O2490" i="1"/>
  <c r="O898" i="1"/>
  <c r="O1181" i="1"/>
  <c r="O2554" i="1"/>
  <c r="O3511" i="1"/>
  <c r="O1022" i="1"/>
  <c r="O3636" i="1"/>
  <c r="O3366" i="1"/>
  <c r="O3471" i="1"/>
  <c r="O1986" i="1"/>
  <c r="O414" i="1"/>
  <c r="O2642" i="1"/>
  <c r="O2792" i="1"/>
  <c r="O2632" i="1"/>
  <c r="O2657" i="1"/>
  <c r="O807" i="1"/>
  <c r="O3626" i="1"/>
  <c r="O3240" i="1"/>
  <c r="O2994" i="1"/>
  <c r="O3382" i="1"/>
  <c r="O1278" i="1"/>
  <c r="O1689" i="1"/>
  <c r="O1754" i="1"/>
  <c r="O3224" i="1"/>
  <c r="O3618" i="1"/>
  <c r="O3170" i="1"/>
  <c r="O3416" i="1"/>
  <c r="O116" i="1"/>
  <c r="O1312" i="1"/>
  <c r="O2827" i="1"/>
  <c r="O3698" i="1"/>
  <c r="O3669" i="1"/>
  <c r="O3575" i="1"/>
  <c r="O3597" i="1"/>
  <c r="O3517" i="1"/>
  <c r="O3627" i="1"/>
  <c r="O1357" i="1"/>
  <c r="O2183" i="1"/>
  <c r="O3661" i="1"/>
  <c r="O1666" i="1"/>
  <c r="O1016" i="1"/>
  <c r="O3356" i="1"/>
  <c r="O1392" i="1"/>
  <c r="O2804" i="1"/>
  <c r="O3286" i="1"/>
  <c r="O3674" i="1"/>
  <c r="O839" i="1"/>
  <c r="O3508" i="1"/>
  <c r="O4069" i="1"/>
  <c r="O407" i="1"/>
  <c r="O339" i="1"/>
  <c r="O2791" i="1"/>
  <c r="O3005" i="1"/>
  <c r="O3010" i="1"/>
  <c r="O3176" i="1"/>
  <c r="O212" i="1"/>
  <c r="O3439" i="1"/>
  <c r="O3469" i="1"/>
  <c r="O2285" i="1"/>
  <c r="O1849" i="1"/>
  <c r="O661" i="1"/>
  <c r="O3242" i="1"/>
  <c r="O408" i="1"/>
  <c r="O12" i="1"/>
  <c r="O3787" i="1"/>
  <c r="O654" i="1"/>
  <c r="O735" i="1"/>
  <c r="O2091" i="1"/>
  <c r="O3611" i="1"/>
  <c r="O2562" i="1"/>
  <c r="O1826" i="1"/>
  <c r="O4050" i="1"/>
  <c r="O168" i="1"/>
  <c r="O1859" i="1"/>
  <c r="O2099" i="1"/>
  <c r="O2832" i="1"/>
  <c r="O3377" i="1"/>
  <c r="O3414" i="1"/>
  <c r="O3625" i="1"/>
  <c r="O3756" i="1"/>
  <c r="O3782" i="1"/>
  <c r="O500" i="1"/>
  <c r="O3913" i="1"/>
  <c r="O2276" i="1"/>
  <c r="O1106" i="1"/>
  <c r="O1914" i="1"/>
  <c r="O1004" i="1"/>
  <c r="O3403" i="1"/>
  <c r="O2788" i="1"/>
  <c r="O1193" i="1"/>
  <c r="O3179" i="1"/>
  <c r="O2168" i="1"/>
  <c r="O1928" i="1"/>
  <c r="O3421" i="1"/>
  <c r="O308" i="1"/>
  <c r="O3707" i="1"/>
  <c r="O2835" i="1"/>
  <c r="O840" i="1"/>
  <c r="O978" i="1"/>
  <c r="O2022" i="1"/>
  <c r="O1650" i="1"/>
  <c r="O3728" i="1"/>
  <c r="O3254" i="1"/>
  <c r="O1168" i="1"/>
  <c r="O3584" i="1"/>
  <c r="O2834" i="1"/>
  <c r="O3779" i="1"/>
  <c r="O3232" i="1"/>
  <c r="O3486" i="1"/>
  <c r="O1018" i="1"/>
  <c r="O1376" i="1"/>
  <c r="O1394" i="1"/>
  <c r="O2673" i="1"/>
  <c r="O805" i="1"/>
  <c r="O404" i="1"/>
  <c r="O1652" i="1"/>
  <c r="O795" i="1"/>
  <c r="O4038" i="1"/>
  <c r="O3265" i="1"/>
  <c r="O3459" i="1"/>
  <c r="O2628" i="1"/>
  <c r="O2882" i="1"/>
  <c r="O1671" i="1"/>
  <c r="O1866" i="1"/>
  <c r="O3339" i="1"/>
  <c r="O40" i="1"/>
  <c r="O3532" i="1"/>
  <c r="O521" i="1"/>
  <c r="O3313" i="1"/>
  <c r="O722" i="1"/>
  <c r="O1902" i="1"/>
  <c r="O1404" i="1"/>
  <c r="O3204" i="1"/>
  <c r="O589" i="1"/>
  <c r="O3185" i="1"/>
  <c r="O2149" i="1"/>
  <c r="O2458" i="1"/>
  <c r="O1937" i="1"/>
  <c r="O1603" i="1"/>
  <c r="O2812" i="1"/>
  <c r="O866" i="1"/>
  <c r="O2936" i="1"/>
  <c r="O3141" i="1"/>
  <c r="O1201" i="1"/>
  <c r="O1675" i="1"/>
  <c r="O3505" i="1"/>
  <c r="O822" i="1"/>
  <c r="O2942" i="1"/>
  <c r="O1903" i="1"/>
  <c r="O3617" i="1"/>
  <c r="O3166" i="1"/>
  <c r="O2831" i="1"/>
  <c r="O2277" i="1"/>
  <c r="O3825" i="1"/>
  <c r="O3249" i="1"/>
  <c r="O1216" i="1"/>
  <c r="O3330" i="1"/>
  <c r="O1930" i="1"/>
  <c r="O2368" i="1"/>
  <c r="O3308" i="1"/>
  <c r="O3552" i="1"/>
  <c r="O2477" i="1"/>
  <c r="O3656" i="1"/>
  <c r="O89" i="1"/>
  <c r="O853" i="1"/>
  <c r="O844" i="1"/>
  <c r="O3201" i="1"/>
  <c r="O977" i="1"/>
  <c r="O1261" i="1"/>
  <c r="O3440" i="1"/>
  <c r="O1895" i="1"/>
  <c r="O2842" i="1"/>
  <c r="O3367" i="1"/>
  <c r="O1362" i="1"/>
  <c r="O378" i="1"/>
  <c r="O3507" i="1"/>
  <c r="O2542" i="1"/>
  <c r="O3280" i="1"/>
  <c r="O1509" i="1"/>
  <c r="O3180" i="1"/>
  <c r="O3266" i="1"/>
  <c r="O2935" i="1"/>
  <c r="O3540" i="1"/>
  <c r="O2317" i="1"/>
  <c r="O3443" i="1"/>
  <c r="O3599" i="1"/>
  <c r="O2811" i="1"/>
  <c r="O3270" i="1"/>
  <c r="O3563" i="1"/>
  <c r="O3605" i="1"/>
  <c r="O1349" i="1"/>
  <c r="O3489" i="1"/>
  <c r="O760" i="1"/>
  <c r="O988" i="1"/>
  <c r="O3209" i="1"/>
  <c r="O1297" i="1"/>
  <c r="O757" i="1"/>
  <c r="O3594" i="1"/>
  <c r="O862" i="1"/>
  <c r="O1243" i="1"/>
  <c r="O728" i="1"/>
  <c r="O1643" i="1"/>
  <c r="O2988" i="1"/>
  <c r="O1699" i="1"/>
  <c r="O3322" i="1"/>
  <c r="O3892" i="1"/>
  <c r="O767" i="1"/>
  <c r="O3780" i="1"/>
  <c r="O3616" i="1"/>
  <c r="O3701" i="1"/>
  <c r="O3320" i="1"/>
  <c r="O794" i="1"/>
  <c r="O1359" i="1"/>
  <c r="O1637" i="1"/>
  <c r="O1844" i="1"/>
  <c r="O2179" i="1"/>
  <c r="O2248" i="1"/>
  <c r="O2422" i="1"/>
  <c r="O3314" i="1"/>
  <c r="O1831" i="1"/>
  <c r="O1304" i="1"/>
  <c r="O2097" i="1"/>
  <c r="O2468" i="1"/>
  <c r="O3289" i="1"/>
  <c r="O3518" i="1"/>
  <c r="O3546" i="1"/>
  <c r="O3776" i="1"/>
  <c r="O4042" i="1"/>
  <c r="O2672" i="1"/>
  <c r="O3939" i="1"/>
  <c r="O947" i="1"/>
  <c r="O1572" i="1"/>
  <c r="O3107" i="1"/>
  <c r="O692" i="1"/>
  <c r="O2220" i="1"/>
  <c r="O1223" i="1"/>
  <c r="O894" i="1"/>
  <c r="O3292" i="1"/>
  <c r="O1933" i="1"/>
  <c r="O539" i="1"/>
  <c r="O1247" i="1"/>
  <c r="O2829" i="1"/>
  <c r="O2840" i="1"/>
  <c r="O1691" i="1"/>
  <c r="O3557" i="1"/>
  <c r="O815" i="1"/>
  <c r="O1694" i="1"/>
  <c r="O3349" i="1"/>
  <c r="O74" i="1"/>
  <c r="O68" i="1"/>
  <c r="O25" i="1"/>
  <c r="O3012" i="1"/>
  <c r="O2847" i="1"/>
  <c r="O107" i="1"/>
  <c r="O3150" i="1"/>
  <c r="O891" i="1"/>
  <c r="O3805" i="1"/>
  <c r="O1803" i="1"/>
  <c r="O2108" i="1"/>
  <c r="O2929" i="1"/>
  <c r="O837" i="1"/>
  <c r="O1248" i="1"/>
  <c r="O1629" i="1"/>
  <c r="O1989" i="1"/>
  <c r="O3769" i="1"/>
  <c r="O2555" i="1"/>
  <c r="O3154" i="1"/>
  <c r="O69" i="1"/>
  <c r="O2465" i="1"/>
  <c r="O3315" i="1"/>
  <c r="O699" i="1"/>
  <c r="O1924" i="1"/>
  <c r="O3450" i="1"/>
  <c r="O3174" i="1"/>
  <c r="O4107" i="1"/>
  <c r="O2256" i="1"/>
  <c r="O1024" i="1"/>
  <c r="O972" i="1"/>
  <c r="O1577" i="1"/>
  <c r="O3926" i="1"/>
  <c r="O3572" i="1"/>
  <c r="O1769" i="1"/>
  <c r="O802" i="1"/>
  <c r="O2625" i="1"/>
  <c r="O65" i="1"/>
  <c r="O2103" i="1"/>
  <c r="O3480" i="1"/>
  <c r="O716" i="1"/>
  <c r="O3172" i="1"/>
  <c r="O73" i="1"/>
  <c r="O803" i="1"/>
  <c r="O213" i="1"/>
  <c r="O785" i="1"/>
  <c r="O2466" i="1"/>
  <c r="O3659" i="1"/>
  <c r="O3357" i="1"/>
  <c r="O3558" i="1"/>
  <c r="O1648" i="1"/>
  <c r="O3681" i="1"/>
  <c r="O187" i="1"/>
  <c r="O1481" i="1"/>
  <c r="O1728" i="1"/>
  <c r="O111" i="1"/>
  <c r="O3434" i="1"/>
  <c r="O2205" i="1"/>
  <c r="O3814" i="1"/>
  <c r="O1800" i="1"/>
  <c r="O3178" i="1"/>
  <c r="O1040" i="1"/>
  <c r="O1744" i="1"/>
  <c r="O3432" i="1"/>
  <c r="O3298" i="1"/>
  <c r="O3699" i="1"/>
  <c r="O50" i="1"/>
  <c r="O1766" i="1"/>
  <c r="O2828" i="1"/>
  <c r="O2109" i="1"/>
  <c r="O1098" i="1"/>
  <c r="O2794" i="1"/>
  <c r="O826" i="1"/>
  <c r="O2557" i="1"/>
  <c r="O2294" i="1"/>
  <c r="O3819" i="1"/>
  <c r="O2470" i="1"/>
  <c r="O1657" i="1"/>
  <c r="O3409" i="1"/>
  <c r="O649" i="1"/>
  <c r="O3482" i="1"/>
  <c r="O3550" i="1"/>
  <c r="O17" i="1"/>
  <c r="O1891" i="1"/>
  <c r="O209" i="1"/>
  <c r="O2113" i="1"/>
  <c r="O3850" i="1"/>
  <c r="O3259" i="1"/>
  <c r="O3815" i="1"/>
  <c r="O1554" i="1"/>
  <c r="O3851" i="1"/>
  <c r="O2134" i="1"/>
  <c r="O1285" i="1"/>
  <c r="O3501" i="1"/>
  <c r="O2974" i="1"/>
  <c r="O3083" i="1"/>
  <c r="O3163" i="1"/>
  <c r="O3816" i="1"/>
  <c r="O1827" i="1"/>
  <c r="O2536" i="1"/>
  <c r="O2647" i="1"/>
  <c r="O3388" i="1"/>
  <c r="O3710" i="1"/>
  <c r="O2309" i="1"/>
  <c r="O3568" i="1"/>
  <c r="O1300" i="1"/>
  <c r="O3603" i="1"/>
  <c r="O3305" i="1"/>
  <c r="O2772" i="1"/>
  <c r="O66" i="1"/>
  <c r="O1246" i="1"/>
  <c r="O3479" i="1"/>
  <c r="O756" i="1"/>
  <c r="O3381" i="1"/>
  <c r="O1167" i="1"/>
  <c r="O146" i="1"/>
  <c r="O3197" i="1"/>
  <c r="O385" i="1"/>
  <c r="O2487" i="1"/>
  <c r="O3537" i="1"/>
  <c r="O3282" i="1"/>
  <c r="O3467" i="1"/>
  <c r="O3878" i="1"/>
  <c r="O819" i="1"/>
  <c r="O1303" i="1"/>
  <c r="O3430" i="1"/>
  <c r="O1841" i="1"/>
  <c r="O2646" i="1"/>
  <c r="O1923" i="1"/>
  <c r="O537" i="1"/>
  <c r="O2790" i="1"/>
  <c r="O2793" i="1"/>
  <c r="O3680" i="1"/>
  <c r="O3227" i="1"/>
  <c r="O3839" i="1"/>
  <c r="O3474" i="1"/>
  <c r="O790" i="1"/>
  <c r="O1843" i="1"/>
  <c r="O3784" i="1"/>
  <c r="O1287" i="1"/>
  <c r="O409" i="1"/>
  <c r="O2914" i="1"/>
  <c r="O3715" i="1"/>
  <c r="O1316" i="1"/>
  <c r="O42" i="1"/>
  <c r="O3521" i="1"/>
  <c r="O1263" i="1"/>
  <c r="O1858" i="1"/>
  <c r="O3811" i="1"/>
  <c r="O3841" i="1"/>
  <c r="O1286" i="1"/>
  <c r="O1443" i="1"/>
  <c r="O1828" i="1"/>
  <c r="O3359" i="1"/>
  <c r="O3476" i="1"/>
  <c r="O3620" i="1"/>
  <c r="O1653" i="1"/>
  <c r="O2121" i="1"/>
  <c r="O3522" i="1"/>
  <c r="O3596" i="1"/>
  <c r="O3729" i="1"/>
  <c r="O1673" i="1"/>
  <c r="O1636" i="1"/>
  <c r="O3655" i="1"/>
  <c r="O2112" i="1"/>
  <c r="O750" i="1"/>
  <c r="O2431" i="1"/>
  <c r="O3375" i="1"/>
  <c r="O3777" i="1"/>
  <c r="O22" i="1"/>
  <c r="O535" i="1"/>
  <c r="O3161" i="1"/>
  <c r="O885" i="1"/>
  <c r="O3218" i="1"/>
  <c r="O1605" i="1"/>
  <c r="O43" i="1"/>
  <c r="O46" i="1"/>
  <c r="O1621" i="1"/>
  <c r="O2209" i="1"/>
  <c r="O2475" i="1"/>
  <c r="O2482" i="1"/>
  <c r="O2939" i="1"/>
  <c r="O3387" i="1"/>
  <c r="O3405" i="1"/>
  <c r="O3433" i="1"/>
  <c r="O3447" i="1"/>
  <c r="O3629" i="1"/>
  <c r="O3772" i="1"/>
  <c r="O2206" i="1"/>
  <c r="O1786" i="1"/>
  <c r="O915" i="1"/>
  <c r="O2624" i="1"/>
  <c r="O1716" i="1"/>
  <c r="O3385" i="1"/>
  <c r="O3273" i="1"/>
  <c r="O832" i="1"/>
  <c r="O28" i="1"/>
  <c r="O1228" i="1"/>
  <c r="O1674" i="1"/>
  <c r="O3044" i="1"/>
  <c r="O3481" i="1"/>
  <c r="O2497" i="1"/>
  <c r="O501" i="1"/>
  <c r="O2885" i="1"/>
  <c r="O2677" i="1"/>
  <c r="O987" i="1"/>
  <c r="O2621" i="1"/>
  <c r="O2316" i="1"/>
  <c r="O1472" i="1"/>
  <c r="O1775" i="1"/>
  <c r="O440" i="1"/>
  <c r="O1291" i="1"/>
  <c r="O2638" i="1"/>
  <c r="O2837" i="1"/>
  <c r="O1294" i="1"/>
  <c r="O130" i="1"/>
  <c r="O3032" i="1"/>
  <c r="O667" i="1"/>
  <c r="O3730" i="1"/>
  <c r="O791" i="1"/>
  <c r="O3709" i="1"/>
  <c r="O3445" i="1"/>
  <c r="O1839" i="1"/>
  <c r="O2010" i="1"/>
  <c r="O3712" i="1"/>
  <c r="O3573" i="1"/>
  <c r="O483" i="1"/>
  <c r="O3272" i="1"/>
  <c r="O3102" i="1"/>
  <c r="O3812" i="1"/>
  <c r="O2597" i="1"/>
  <c r="O1082" i="1"/>
  <c r="O3708" i="1"/>
  <c r="O1475" i="1"/>
  <c r="O3277" i="1"/>
  <c r="O1100" i="1"/>
  <c r="O1641" i="1"/>
  <c r="O3198" i="1"/>
  <c r="O3692" i="1"/>
  <c r="O3818" i="1"/>
  <c r="O3856" i="1"/>
  <c r="O158" i="1"/>
  <c r="O1265" i="1"/>
  <c r="O3945" i="1"/>
  <c r="O968" i="1"/>
  <c r="O1680" i="1"/>
  <c r="O2605" i="1"/>
  <c r="O1611" i="1"/>
  <c r="O2119" i="1"/>
  <c r="O1690" i="1"/>
  <c r="O2519" i="1"/>
  <c r="O3372" i="1"/>
  <c r="O3635" i="1"/>
  <c r="O3100" i="1"/>
  <c r="O2216" i="1"/>
  <c r="O2747" i="1"/>
  <c r="O2177" i="1"/>
  <c r="O1330" i="1"/>
  <c r="O4012" i="1"/>
  <c r="O2707" i="1"/>
  <c r="O860" i="1"/>
  <c r="O98" i="1"/>
  <c r="O3099" i="1"/>
  <c r="O528" i="1"/>
  <c r="O1822" i="1"/>
  <c r="O2670" i="1"/>
  <c r="O1329" i="1"/>
  <c r="O3419" i="1"/>
  <c r="O112" i="1"/>
  <c r="O2684" i="1"/>
  <c r="O1804" i="1"/>
  <c r="O3849" i="1"/>
  <c r="O1245" i="1"/>
  <c r="O3500" i="1"/>
  <c r="O652" i="1"/>
  <c r="O3316" i="1"/>
  <c r="O3499" i="1"/>
  <c r="O991" i="1"/>
  <c r="O1508" i="1"/>
  <c r="O3530" i="1"/>
  <c r="O3724" i="1"/>
  <c r="O37" i="1"/>
  <c r="O2084" i="1"/>
  <c r="O3253" i="1"/>
  <c r="O2669" i="1"/>
  <c r="O3487" i="1"/>
  <c r="O771" i="1"/>
  <c r="O1927" i="1"/>
  <c r="O2778" i="1"/>
  <c r="O81" i="1"/>
  <c r="O3520" i="1"/>
  <c r="O3348" i="1"/>
  <c r="O3246" i="1"/>
  <c r="O1792" i="1"/>
  <c r="O2967" i="1"/>
  <c r="O2141" i="1"/>
  <c r="O1288" i="1"/>
  <c r="O2971" i="1"/>
  <c r="O3612" i="1"/>
  <c r="O3441" i="1"/>
  <c r="O2816" i="1"/>
  <c r="O2181" i="1"/>
  <c r="O2551" i="1"/>
  <c r="O2291" i="1"/>
  <c r="O3233" i="1"/>
  <c r="O2954" i="1"/>
  <c r="O3001" i="1"/>
  <c r="O740" i="1"/>
  <c r="O3332" i="1"/>
  <c r="O101" i="1"/>
  <c r="O3395" i="1"/>
  <c r="O1587" i="1"/>
  <c r="O3951" i="1"/>
  <c r="O1620" i="1"/>
  <c r="O812" i="1"/>
  <c r="O930" i="1"/>
  <c r="O1457" i="1"/>
  <c r="O3355" i="1"/>
  <c r="O202" i="1"/>
  <c r="O2383" i="1"/>
  <c r="O79" i="1"/>
  <c r="O2703" i="1"/>
  <c r="O3545" i="1"/>
  <c r="O531" i="1"/>
  <c r="O3398" i="1"/>
  <c r="O1356" i="1"/>
  <c r="O2292" i="1"/>
  <c r="O2005" i="1"/>
  <c r="O3390" i="1"/>
  <c r="O1372" i="1"/>
  <c r="O2326" i="1"/>
  <c r="O2089" i="1"/>
  <c r="O744" i="1"/>
  <c r="O3120" i="1"/>
  <c r="O3785" i="1"/>
  <c r="O942" i="1"/>
  <c r="O2281" i="1"/>
  <c r="O2095" i="1"/>
  <c r="O3392" i="1"/>
  <c r="O384" i="1"/>
  <c r="O3760" i="1"/>
  <c r="O3351" i="1"/>
  <c r="O1789" i="1"/>
  <c r="O3454" i="1"/>
  <c r="O662" i="1"/>
  <c r="O3553" i="1"/>
  <c r="O1426" i="1"/>
  <c r="O3326" i="1"/>
  <c r="O1846" i="1"/>
  <c r="O3358" i="1"/>
  <c r="O936" i="1"/>
  <c r="O3513" i="1"/>
  <c r="O2496" i="1"/>
  <c r="O255" i="1"/>
  <c r="O19" i="1"/>
  <c r="O1379" i="1"/>
  <c r="O3503" i="1"/>
  <c r="O3660" i="1"/>
  <c r="O87" i="1"/>
  <c r="O3078" i="1"/>
  <c r="O3703" i="1"/>
  <c r="O2297" i="1"/>
  <c r="O1604" i="1"/>
  <c r="O2288" i="1"/>
  <c r="O2489" i="1"/>
  <c r="O3580" i="1"/>
  <c r="O857" i="1"/>
  <c r="O3033" i="1"/>
  <c r="O3229" i="1"/>
  <c r="O3429" i="1"/>
  <c r="O3495" i="1"/>
  <c r="O3583" i="1"/>
  <c r="O3766" i="1"/>
  <c r="O3872" i="1"/>
  <c r="O2158" i="1"/>
  <c r="O982" i="1"/>
  <c r="O83" i="1"/>
  <c r="O678" i="1"/>
  <c r="O2634" i="1"/>
  <c r="O198" i="1"/>
  <c r="O1230" i="1"/>
  <c r="O3904" i="1"/>
  <c r="O610" i="1"/>
  <c r="O3773" i="1"/>
  <c r="O268" i="1"/>
  <c r="O1864" i="1"/>
  <c r="O1900" i="1"/>
  <c r="O1134" i="1"/>
  <c r="O3182" i="1"/>
  <c r="O825" i="1"/>
  <c r="O2627" i="1"/>
  <c r="O1107" i="1"/>
  <c r="O417" i="1"/>
  <c r="O1985" i="1"/>
  <c r="O1783" i="1"/>
  <c r="O556" i="1"/>
  <c r="O2525" i="1"/>
  <c r="O1697" i="1"/>
  <c r="O2780" i="1"/>
  <c r="O952" i="1"/>
  <c r="O3835" i="1"/>
  <c r="O1905" i="1"/>
  <c r="O1719" i="1"/>
  <c r="O3524" i="1"/>
  <c r="O830" i="1"/>
  <c r="O2284" i="1"/>
  <c r="O717" i="1"/>
  <c r="O128" i="1"/>
  <c r="O3925" i="1"/>
  <c r="O3671" i="1"/>
  <c r="O934" i="1"/>
  <c r="O1677" i="1"/>
  <c r="O2996" i="1"/>
  <c r="O789" i="1"/>
  <c r="O105" i="1"/>
  <c r="O559" i="1"/>
  <c r="O1035" i="1"/>
  <c r="O3451" i="1"/>
  <c r="O2471" i="1"/>
  <c r="O2920" i="1"/>
  <c r="O2560" i="1"/>
  <c r="O2104" i="1"/>
  <c r="O2836" i="1"/>
  <c r="O80" i="1"/>
  <c r="O879" i="1"/>
  <c r="O1886" i="1"/>
  <c r="O2120" i="1"/>
  <c r="O2408" i="1"/>
  <c r="O848" i="1"/>
  <c r="O1355" i="1"/>
  <c r="O4079" i="1"/>
  <c r="O2661" i="1"/>
  <c r="O1325" i="1"/>
  <c r="O530" i="1"/>
  <c r="O1743" i="1"/>
  <c r="O2802" i="1"/>
  <c r="O3764" i="1"/>
  <c r="O3753" i="1"/>
  <c r="O2958" i="1"/>
  <c r="O1656" i="1"/>
  <c r="O2783" i="1"/>
  <c r="O3937" i="1"/>
  <c r="O3234" i="1"/>
  <c r="O694" i="1"/>
  <c r="O3979" i="1"/>
  <c r="O1706" i="1"/>
  <c r="O1853" i="1"/>
  <c r="O207" i="1"/>
  <c r="O3151" i="1"/>
  <c r="O177" i="1"/>
  <c r="O3077" i="1"/>
  <c r="O3705" i="1"/>
  <c r="O143" i="1"/>
  <c r="O3028" i="1"/>
  <c r="O878" i="1"/>
  <c r="O2479" i="1"/>
  <c r="O412" i="1"/>
  <c r="O2938" i="1"/>
  <c r="O3533" i="1"/>
  <c r="O3637" i="1"/>
  <c r="O3492" i="1"/>
  <c r="O816" i="1"/>
  <c r="O2335" i="1"/>
  <c r="O3034" i="1"/>
  <c r="O1932" i="1"/>
  <c r="O2467" i="1"/>
  <c r="O3543" i="1"/>
  <c r="O3694" i="1"/>
  <c r="O3325" i="1"/>
  <c r="O3834" i="1"/>
  <c r="O2485" i="1"/>
  <c r="O465" i="1"/>
  <c r="O3228" i="1"/>
  <c r="O3615" i="1"/>
  <c r="O3718" i="1"/>
  <c r="O635" i="1"/>
  <c r="O3401" i="1"/>
  <c r="O3879" i="1"/>
  <c r="O21" i="1"/>
  <c r="O1888" i="1"/>
  <c r="O3593" i="1"/>
  <c r="O3983" i="1"/>
  <c r="O2437" i="1"/>
  <c r="O3167" i="1"/>
  <c r="O2964" i="1"/>
  <c r="O3539" i="1"/>
  <c r="O1870" i="1"/>
  <c r="O2589" i="1"/>
  <c r="O3460" i="1"/>
  <c r="O1610" i="1"/>
  <c r="O418" i="1"/>
  <c r="O869" i="1"/>
  <c r="O859" i="1"/>
  <c r="O1298" i="1"/>
  <c r="O1644" i="1"/>
  <c r="O1901" i="1"/>
  <c r="O2784" i="1"/>
  <c r="O3345" i="1"/>
  <c r="O3668" i="1"/>
  <c r="O2789" i="1"/>
  <c r="O3720" i="1"/>
  <c r="O2469" i="1"/>
  <c r="O3106" i="1"/>
  <c r="O3598" i="1"/>
  <c r="O3094" i="1"/>
  <c r="O1626" i="1"/>
  <c r="O1682" i="1"/>
  <c r="O3567" i="1"/>
  <c r="O1091" i="1"/>
  <c r="O2600" i="1"/>
  <c r="O3331" i="1"/>
  <c r="O2236" i="1"/>
  <c r="O943" i="1"/>
  <c r="O4001" i="1"/>
  <c r="O1162" i="1"/>
  <c r="O2806" i="1"/>
  <c r="O3786" i="1"/>
  <c r="O1776" i="1"/>
  <c r="O1760" i="1"/>
  <c r="O1896" i="1"/>
  <c r="O2706" i="1"/>
  <c r="O2785" i="1"/>
  <c r="O3199" i="1"/>
  <c r="O2891" i="1"/>
  <c r="O3534" i="1"/>
  <c r="O2207" i="1"/>
  <c r="O1310" i="1"/>
  <c r="O1328" i="1"/>
  <c r="O1622" i="1"/>
  <c r="O2208" i="1"/>
  <c r="O3621" i="1"/>
  <c r="O2407" i="1"/>
  <c r="O4054" i="1"/>
  <c r="O3548" i="1"/>
  <c r="O1939" i="1"/>
  <c r="O3437" i="1"/>
  <c r="O3683" i="1"/>
  <c r="O3319" i="1"/>
  <c r="O3393" i="1"/>
  <c r="O1942" i="1"/>
  <c r="O3570" i="1"/>
  <c r="O680" i="1"/>
  <c r="O95" i="1"/>
  <c r="O3368" i="1"/>
  <c r="O3935" i="1"/>
  <c r="O2361" i="1"/>
  <c r="O3600" i="1"/>
  <c r="O2539" i="1"/>
  <c r="O2680" i="1"/>
  <c r="O3771" i="1"/>
  <c r="O3844" i="1"/>
  <c r="O2953" i="1"/>
  <c r="O1364" i="1"/>
  <c r="O3364" i="1"/>
  <c r="O3569" i="1"/>
  <c r="O3711" i="1"/>
  <c r="O1266" i="1"/>
  <c r="O3448" i="1"/>
  <c r="O1771" i="1"/>
  <c r="O1665" i="1"/>
  <c r="O3009" i="1"/>
  <c r="O3449" i="1"/>
  <c r="O3473" i="1"/>
  <c r="O2949" i="1"/>
  <c r="O2258" i="1"/>
  <c r="O3309" i="1"/>
  <c r="O2559" i="1"/>
  <c r="O3039" i="1"/>
  <c r="O783" i="1"/>
  <c r="O3845" i="1"/>
  <c r="O3821" i="1"/>
  <c r="O3502" i="1"/>
  <c r="O1226" i="1"/>
  <c r="O3862" i="1"/>
  <c r="O2678" i="1"/>
  <c r="O2500" i="1"/>
  <c r="O648" i="1"/>
  <c r="O3410" i="1"/>
  <c r="O2301" i="1"/>
  <c r="O1640" i="1"/>
  <c r="O1713" i="1"/>
  <c r="O1835" i="1"/>
  <c r="O2758" i="1"/>
  <c r="O1885" i="1"/>
  <c r="O3370" i="1"/>
  <c r="O3686" i="1"/>
  <c r="O312" i="1"/>
  <c r="O782" i="1"/>
  <c r="O813" i="1"/>
  <c r="O871" i="1"/>
  <c r="O3128" i="1"/>
  <c r="O2106" i="1"/>
  <c r="O1208" i="1"/>
  <c r="O3374" i="1"/>
  <c r="O3561" i="1"/>
  <c r="O3670" i="1"/>
  <c r="O2472" i="1"/>
  <c r="O1833" i="1"/>
  <c r="O3678" i="1"/>
  <c r="O1087" i="1"/>
  <c r="O1672" i="1"/>
  <c r="O2389" i="1"/>
  <c r="O786" i="1"/>
  <c r="O3582" i="1"/>
  <c r="O3800" i="1"/>
  <c r="O1039" i="1"/>
  <c r="O1170" i="1"/>
  <c r="O1592" i="1"/>
  <c r="O3551" i="1"/>
  <c r="O2210" i="1"/>
  <c r="O1615" i="1"/>
  <c r="O2221" i="1"/>
  <c r="O1213" i="1"/>
  <c r="O3601" i="1"/>
  <c r="O3908" i="1"/>
  <c r="O2299" i="1"/>
  <c r="O3040" i="1"/>
  <c r="O3566" i="1"/>
  <c r="O1882" i="1"/>
  <c r="O1662" i="1"/>
  <c r="O2995" i="1"/>
  <c r="O2770" i="1"/>
  <c r="O1840" i="1"/>
  <c r="O1613" i="1"/>
  <c r="O1862" i="1"/>
  <c r="O2290" i="1"/>
  <c r="O2484" i="1"/>
  <c r="O2671" i="1"/>
  <c r="O3624" i="1"/>
  <c r="O3817" i="1"/>
  <c r="O392" i="1"/>
  <c r="O1847" i="1"/>
  <c r="O2174" i="1"/>
  <c r="O2511" i="1"/>
  <c r="O2823" i="1"/>
  <c r="O2930" i="1"/>
  <c r="O2990" i="1"/>
  <c r="O3187" i="1"/>
  <c r="O3506" i="1"/>
  <c r="O3514" i="1"/>
  <c r="O3810" i="1"/>
  <c r="O3915" i="1"/>
  <c r="O1796" i="1"/>
  <c r="O1780" i="1"/>
  <c r="O1340" i="1"/>
  <c r="O2636" i="1"/>
  <c r="O1842" i="1"/>
  <c r="O3882" i="1"/>
  <c r="O1169" i="1"/>
  <c r="O707" i="1"/>
  <c r="O2980" i="1"/>
  <c r="O2629" i="1"/>
  <c r="O3422" i="1"/>
  <c r="O2875" i="1"/>
  <c r="O3462" i="1"/>
  <c r="O2517" i="1"/>
  <c r="O2630" i="1"/>
  <c r="O3639" i="1"/>
  <c r="O2798" i="1"/>
  <c r="O2295" i="1"/>
  <c r="O3397" i="1"/>
  <c r="O1396" i="1"/>
  <c r="O814" i="1"/>
  <c r="O1154" i="1"/>
  <c r="O3095" i="1"/>
  <c r="O979" i="1"/>
  <c r="O3916" i="1"/>
  <c r="O1788" i="1"/>
  <c r="O3512" i="1"/>
  <c r="O666" i="1"/>
  <c r="O787" i="1"/>
  <c r="O75" i="1"/>
  <c r="O3838" i="1"/>
  <c r="O2193" i="1"/>
  <c r="O1492" i="1"/>
  <c r="O1773" i="1"/>
  <c r="O677" i="1"/>
  <c r="O2561" i="1"/>
  <c r="O3369" i="1"/>
  <c r="O1176" i="1"/>
  <c r="O1465" i="1"/>
  <c r="O1764" i="1"/>
  <c r="O2654" i="1"/>
  <c r="O960" i="1"/>
  <c r="O3802" i="1"/>
  <c r="O4057" i="1"/>
  <c r="O3619" i="1"/>
  <c r="O966" i="1"/>
  <c r="O1321" i="1"/>
  <c r="O1388" i="1"/>
  <c r="O3666" i="1"/>
  <c r="O3843" i="1"/>
  <c r="O3446" i="1"/>
  <c r="O1814" i="1"/>
  <c r="O475" i="1"/>
  <c r="O958" i="1"/>
  <c r="O2217" i="1"/>
  <c r="O1774" i="1"/>
  <c r="O1730" i="1"/>
  <c r="O2127" i="1"/>
  <c r="O3853" i="1"/>
  <c r="O600" i="1"/>
  <c r="O1071" i="1"/>
  <c r="O1739" i="1"/>
  <c r="O2085" i="1"/>
  <c r="O2839" i="1"/>
  <c r="O3847" i="1"/>
  <c r="O3285" i="1"/>
  <c r="O705" i="1"/>
  <c r="O2746" i="1"/>
  <c r="O2639" i="1"/>
  <c r="O3053" i="1"/>
  <c r="O3813" i="1"/>
  <c r="O758" i="1"/>
  <c r="O460" i="1"/>
  <c r="O3646" i="1"/>
  <c r="O2102" i="1"/>
  <c r="O1855" i="1"/>
  <c r="O745" i="1"/>
  <c r="O3900" i="1"/>
  <c r="O2224" i="1"/>
  <c r="O1825" i="1"/>
  <c r="O2302" i="1"/>
  <c r="O3329" i="1"/>
  <c r="O1439" i="1"/>
  <c r="O1949" i="1"/>
  <c r="O1435" i="1"/>
  <c r="O3741" i="1"/>
  <c r="O2454" i="1"/>
  <c r="O2748" i="1"/>
  <c r="O27" i="1"/>
  <c r="O189" i="1"/>
  <c r="O1417" i="1"/>
  <c r="O2686" i="1"/>
  <c r="O3610" i="1"/>
  <c r="O4097" i="1"/>
  <c r="O2488" i="1"/>
  <c r="O3093" i="1"/>
  <c r="O2933" i="1"/>
  <c r="O3098" i="1"/>
  <c r="O4058" i="1"/>
  <c r="O3493" i="1"/>
  <c r="O2387" i="1"/>
  <c r="O2558" i="1"/>
  <c r="O3396" i="1"/>
  <c r="O2819" i="1"/>
  <c r="O3579" i="1"/>
  <c r="O3651" i="1"/>
  <c r="O4059" i="1"/>
  <c r="O3554" i="1"/>
  <c r="O448" i="1"/>
  <c r="O1361" i="1"/>
  <c r="O70" i="1"/>
  <c r="O1685" i="1"/>
  <c r="O2826" i="1"/>
  <c r="O3452" i="1"/>
  <c r="O4085" i="1"/>
  <c r="O1625" i="1"/>
  <c r="O2211" i="1"/>
  <c r="O3654" i="1"/>
  <c r="O887" i="1"/>
  <c r="O2494" i="1"/>
  <c r="O2872" i="1"/>
  <c r="O205" i="1"/>
  <c r="O3049" i="1"/>
  <c r="O4076" i="1"/>
  <c r="O1110" i="1"/>
  <c r="O2744" i="1"/>
  <c r="O876" i="1"/>
  <c r="O2797" i="1"/>
  <c r="O4096" i="1"/>
  <c r="O1391" i="1"/>
  <c r="O997" i="1"/>
  <c r="O2544" i="1"/>
  <c r="O183" i="1"/>
  <c r="O3025" i="1"/>
  <c r="O3297" i="1"/>
  <c r="O3541" i="1"/>
  <c r="O718" i="1"/>
  <c r="O2957" i="1"/>
  <c r="O3828" i="1"/>
  <c r="O4000" i="1"/>
  <c r="O3667" i="1"/>
  <c r="O3757" i="1"/>
  <c r="O964" i="1"/>
  <c r="O3296" i="1"/>
  <c r="O3456" i="1"/>
  <c r="O1502" i="1"/>
  <c r="O665" i="1"/>
  <c r="O784" i="1"/>
  <c r="O3463" i="1"/>
  <c r="O633" i="1"/>
  <c r="O411" i="1"/>
  <c r="O670" i="1"/>
  <c r="O1894" i="1"/>
  <c r="O2502" i="1"/>
  <c r="O1642" i="1"/>
  <c r="O1081" i="1"/>
  <c r="O1558" i="1"/>
  <c r="O430" i="1"/>
  <c r="O1192" i="1"/>
  <c r="O2922" i="1"/>
  <c r="O2369" i="1"/>
  <c r="O944" i="1"/>
  <c r="O2803" i="1"/>
  <c r="O3291" i="1"/>
  <c r="O3531" i="1"/>
  <c r="O3453" i="1"/>
  <c r="O2913" i="1"/>
  <c r="O2000" i="1"/>
  <c r="O1779" i="1"/>
  <c r="O3930" i="1"/>
  <c r="O1578" i="1"/>
  <c r="O1725" i="1"/>
  <c r="O2879" i="1"/>
  <c r="O3347" i="1"/>
  <c r="O3415" i="1"/>
  <c r="O3867" i="1"/>
  <c r="O3075" i="1"/>
  <c r="O3133" i="1"/>
  <c r="O881" i="1"/>
  <c r="O1041" i="1"/>
  <c r="O3960" i="1"/>
  <c r="O3987" i="1"/>
  <c r="O4106" i="1"/>
  <c r="O166" i="1"/>
  <c r="O509" i="1"/>
  <c r="O868" i="1"/>
  <c r="O2473" i="1"/>
  <c r="O3138" i="1"/>
  <c r="O1915" i="1"/>
  <c r="O72" i="1"/>
  <c r="O697" i="1"/>
  <c r="O3052" i="1"/>
  <c r="O1692" i="1"/>
  <c r="O2172" i="1"/>
  <c r="O3589" i="1"/>
  <c r="O117" i="1"/>
  <c r="O3461" i="1"/>
  <c r="O3535" i="1"/>
  <c r="O11" i="1"/>
  <c r="O2069" i="1"/>
  <c r="O2002" i="1"/>
  <c r="O2898" i="1"/>
  <c r="O2907" i="1"/>
  <c r="O1020" i="1"/>
  <c r="O1374" i="1"/>
  <c r="O1929" i="1"/>
  <c r="O3733" i="1"/>
  <c r="O3978" i="1"/>
  <c r="O3411" i="1"/>
  <c r="O2076" i="1"/>
  <c r="O2917" i="1"/>
  <c r="O1296" i="1"/>
  <c r="O2098" i="1"/>
  <c r="O3087" i="1"/>
  <c r="O3406" i="1"/>
  <c r="O2146" i="1"/>
  <c r="O2492" i="1"/>
  <c r="O3702" i="1"/>
  <c r="O1289" i="1"/>
  <c r="O2817" i="1"/>
  <c r="O2955" i="1"/>
  <c r="O388" i="1"/>
  <c r="O2144" i="1"/>
  <c r="O52" i="1"/>
  <c r="O106" i="1"/>
  <c r="O377" i="1"/>
  <c r="O1440" i="1"/>
  <c r="O2267" i="1"/>
  <c r="O759" i="1"/>
  <c r="O3523" i="1"/>
  <c r="O3380" i="1"/>
  <c r="O1808" i="1"/>
  <c r="O605" i="1"/>
  <c r="O696" i="1"/>
  <c r="O3065" i="1"/>
  <c r="O3195" i="1"/>
  <c r="O1402" i="1"/>
  <c r="O1129" i="1"/>
  <c r="O1177" i="1"/>
  <c r="O3609" i="1"/>
  <c r="O4077" i="1"/>
  <c r="O434" i="1"/>
  <c r="O2776" i="1"/>
  <c r="O3293" i="1"/>
  <c r="O3713" i="1"/>
  <c r="O3820" i="1"/>
  <c r="O2908" i="1"/>
  <c r="O3754" i="1"/>
  <c r="O76" i="1"/>
  <c r="O1661" i="1"/>
  <c r="O4030" i="1"/>
  <c r="O171" i="1"/>
  <c r="O1727" i="1"/>
  <c r="O2142" i="1"/>
  <c r="O1898" i="1"/>
  <c r="O3311" i="1"/>
  <c r="O2283" i="1"/>
  <c r="O687" i="1"/>
  <c r="O1809" i="1"/>
  <c r="O1393" i="1"/>
  <c r="O1614" i="1"/>
  <c r="O2754" i="1"/>
  <c r="O2899" i="1"/>
  <c r="O3516" i="1"/>
  <c r="O3936" i="1"/>
  <c r="O2457" i="1"/>
  <c r="O820" i="1"/>
  <c r="O858" i="1"/>
  <c r="O3183" i="1"/>
  <c r="O3890" i="1"/>
  <c r="O3994" i="1"/>
  <c r="O3135" i="1"/>
  <c r="O3321" i="1"/>
  <c r="O3323" i="1"/>
  <c r="O3833" i="1"/>
  <c r="O1148" i="1"/>
  <c r="O2583" i="1"/>
  <c r="O3527" i="1"/>
  <c r="O3565" i="1"/>
  <c r="O3970" i="1"/>
  <c r="O4" i="1"/>
  <c r="O3257" i="1"/>
  <c r="O3751" i="1"/>
  <c r="O3114" i="1"/>
  <c r="O831" i="1"/>
  <c r="O911" i="1"/>
  <c r="O1837" i="1"/>
  <c r="O3653" i="1"/>
  <c r="O3896" i="1"/>
  <c r="O1639" i="1"/>
  <c r="O2493" i="1"/>
  <c r="O1818" i="1"/>
  <c r="O1992" i="1"/>
  <c r="O1576" i="1"/>
  <c r="O3464" i="1"/>
  <c r="O2869" i="1"/>
  <c r="O3560" i="1"/>
  <c r="O541" i="1"/>
  <c r="O1322" i="1"/>
  <c r="O92" i="1"/>
  <c r="O3831" i="1"/>
  <c r="O86" i="1"/>
  <c r="O141" i="1"/>
  <c r="O1834" i="1"/>
  <c r="O2894" i="1"/>
  <c r="O2924" i="1"/>
  <c r="O3002" i="1"/>
  <c r="O3394" i="1"/>
  <c r="O3574" i="1"/>
  <c r="O3581" i="1"/>
  <c r="O3652" i="1"/>
  <c r="O3763" i="1"/>
  <c r="O3790" i="1"/>
  <c r="O3998" i="1"/>
  <c r="O2641" i="1"/>
  <c r="O4064" i="1"/>
  <c r="O3988" i="1"/>
  <c r="O1709" i="1"/>
  <c r="O1327" i="1"/>
  <c r="O2838" i="1"/>
  <c r="O3407" i="1"/>
  <c r="O706" i="1"/>
  <c r="O3648" i="1"/>
  <c r="O454" i="1"/>
  <c r="O950" i="1"/>
  <c r="O2137" i="1"/>
  <c r="O3086" i="1"/>
  <c r="O3564" i="1"/>
  <c r="O994" i="1"/>
  <c r="O2873" i="1"/>
  <c r="O2163" i="1"/>
  <c r="O2390" i="1"/>
  <c r="O78" i="1"/>
  <c r="O97" i="1"/>
  <c r="O2411" i="1"/>
  <c r="O2416" i="1"/>
  <c r="O3607" i="1"/>
  <c r="O4048" i="1"/>
  <c r="O3809" i="1"/>
  <c r="O3931" i="1"/>
  <c r="O4003" i="1"/>
  <c r="O3871" i="1"/>
  <c r="O3061" i="1"/>
  <c r="O3327" i="1"/>
  <c r="O3982" i="1"/>
  <c r="O1421" i="1"/>
  <c r="O1496" i="1"/>
  <c r="O2807" i="1"/>
  <c r="O3899" i="1"/>
  <c r="O2919" i="1"/>
  <c r="O164" i="1"/>
  <c r="O821" i="1"/>
  <c r="O2385" i="1"/>
  <c r="O1910" i="1"/>
  <c r="O424" i="1"/>
  <c r="O2450" i="1"/>
  <c r="O3118" i="1"/>
  <c r="O3695" i="1"/>
  <c r="O3822" i="1"/>
  <c r="O4071" i="1"/>
  <c r="O3736" i="1"/>
  <c r="O597" i="1"/>
  <c r="O3803" i="1"/>
  <c r="O99" i="1"/>
  <c r="O1104" i="1"/>
  <c r="O1126" i="1"/>
  <c r="O2219" i="1"/>
  <c r="O3957" i="1"/>
  <c r="O2203" i="1"/>
  <c r="O3721" i="1"/>
  <c r="O1429" i="1"/>
  <c r="O2856" i="1"/>
  <c r="O2319" i="1"/>
  <c r="O433" i="1"/>
  <c r="O4034" i="1"/>
  <c r="O975" i="1"/>
  <c r="O24" i="1"/>
  <c r="O1085" i="1"/>
  <c r="O3969" i="1"/>
  <c r="O3706" i="1"/>
  <c r="O1331" i="1"/>
  <c r="O2152" i="1"/>
  <c r="O137" i="1"/>
  <c r="O702" i="1"/>
  <c r="O1432" i="1"/>
  <c r="O3801" i="1"/>
  <c r="O182" i="1"/>
  <c r="O236" i="1"/>
  <c r="O2481" i="1"/>
  <c r="O510" i="1"/>
  <c r="O781" i="1"/>
  <c r="O3496" i="1"/>
  <c r="O4032" i="1"/>
  <c r="O4098" i="1"/>
  <c r="O3940" i="1"/>
  <c r="O452" i="1"/>
  <c r="O2545" i="1"/>
  <c r="O3455" i="1"/>
  <c r="O4066" i="1"/>
  <c r="O1983" i="1"/>
  <c r="O3727" i="1"/>
  <c r="O203" i="1"/>
  <c r="O1811" i="1"/>
  <c r="O2755" i="1"/>
  <c r="O965" i="1"/>
  <c r="O374" i="1"/>
  <c r="O3082" i="1"/>
  <c r="O917" i="1"/>
  <c r="O1347" i="1"/>
  <c r="O3132" i="1"/>
  <c r="O3472" i="1"/>
  <c r="O3013" i="1"/>
  <c r="O3542" i="1"/>
  <c r="O1602" i="1"/>
  <c r="O3731" i="1"/>
  <c r="O1872" i="1"/>
  <c r="O222" i="1"/>
  <c r="O1490" i="1"/>
  <c r="O1687" i="1"/>
  <c r="O155" i="1"/>
  <c r="O2652" i="1"/>
  <c r="O3742" i="1"/>
  <c r="O3688" i="1"/>
  <c r="O2640" i="1"/>
  <c r="O776" i="1"/>
  <c r="O3789" i="1"/>
  <c r="O631" i="1"/>
  <c r="O1569" i="1"/>
  <c r="O3425" i="1"/>
  <c r="O4083" i="1"/>
  <c r="O575" i="1"/>
  <c r="O191" i="1"/>
  <c r="O932" i="1"/>
  <c r="O624" i="1"/>
  <c r="O3477" i="1"/>
  <c r="O147" i="1"/>
  <c r="O506" i="1"/>
  <c r="O1778" i="1"/>
  <c r="O2417" i="1"/>
  <c r="O3062" i="1"/>
  <c r="O3072" i="1"/>
  <c r="O925" i="1"/>
  <c r="O926" i="1"/>
  <c r="O2378" i="1"/>
  <c r="O170" i="1"/>
  <c r="O172" i="1"/>
  <c r="O873" i="1"/>
  <c r="O1156" i="1"/>
  <c r="O1414" i="1"/>
  <c r="O3837" i="1"/>
  <c r="O3976" i="1"/>
  <c r="O2218" i="1"/>
  <c r="O2900" i="1"/>
  <c r="O3478" i="1"/>
  <c r="O2852" i="1"/>
  <c r="O829" i="1"/>
  <c r="O2124" i="1"/>
  <c r="O2426" i="1"/>
  <c r="O2742" i="1"/>
  <c r="O719" i="1"/>
  <c r="O884" i="1"/>
  <c r="O423" i="1"/>
  <c r="O590" i="1"/>
  <c r="O1851" i="1"/>
  <c r="O1925" i="1"/>
  <c r="O4040" i="1"/>
  <c r="O622" i="1"/>
  <c r="O850" i="1"/>
  <c r="O855" i="1"/>
  <c r="O1824" i="1"/>
  <c r="O2114" i="1"/>
  <c r="O2345" i="1"/>
  <c r="O2857" i="1"/>
  <c r="O2925" i="1"/>
  <c r="O3103" i="1"/>
  <c r="O3117" i="1"/>
  <c r="O4041" i="1"/>
  <c r="O685" i="1"/>
  <c r="O967" i="1"/>
  <c r="O3961" i="1"/>
  <c r="O1194" i="1"/>
  <c r="O945" i="1"/>
  <c r="O1548" i="1"/>
  <c r="O3294" i="1"/>
  <c r="O948" i="1"/>
  <c r="O3967" i="1"/>
  <c r="O4062" i="1"/>
  <c r="O2123" i="1"/>
  <c r="O2503" i="1"/>
  <c r="O901" i="1"/>
  <c r="O976" i="1"/>
  <c r="O1597" i="1"/>
  <c r="O1695" i="1"/>
  <c r="O2959" i="1"/>
  <c r="O3399" i="1"/>
  <c r="O200" i="1"/>
  <c r="O3101" i="1"/>
  <c r="O2581" i="1"/>
  <c r="O3373" i="1"/>
  <c r="O2682" i="1"/>
  <c r="O951" i="1"/>
  <c r="O2893" i="1"/>
  <c r="O3207" i="1"/>
  <c r="O2822" i="1"/>
  <c r="O2876" i="1"/>
  <c r="O1138" i="1"/>
  <c r="O2350" i="1"/>
  <c r="O3740" i="1"/>
  <c r="O3826" i="1"/>
  <c r="O1047" i="1"/>
  <c r="O2862" i="1"/>
  <c r="O2910" i="1"/>
  <c r="O199" i="1"/>
  <c r="O623" i="1"/>
  <c r="O96" i="1"/>
  <c r="O693" i="1"/>
  <c r="O893" i="1"/>
  <c r="O1920" i="1"/>
  <c r="O2757" i="1"/>
  <c r="O3859" i="1"/>
  <c r="O3893" i="1"/>
  <c r="O577" i="1"/>
  <c r="O3143" i="1"/>
  <c r="O1112" i="1"/>
  <c r="O1152" i="1"/>
  <c r="O2884" i="1"/>
  <c r="O3547" i="1"/>
  <c r="O3869" i="1"/>
  <c r="O193" i="1"/>
  <c r="O228" i="1"/>
  <c r="O241" i="1"/>
  <c r="O508" i="1"/>
  <c r="O594" i="1"/>
  <c r="O1010" i="1"/>
  <c r="O1042" i="1"/>
  <c r="O2573" i="1"/>
  <c r="O3205" i="1"/>
  <c r="O3338" i="1"/>
  <c r="O3444" i="1"/>
  <c r="O3662" i="1"/>
  <c r="O4027" i="1"/>
  <c r="O4061" i="1"/>
  <c r="O570" i="1"/>
  <c r="O1105" i="1"/>
  <c r="O1242" i="1"/>
  <c r="O1406" i="1"/>
  <c r="O3672" i="1"/>
  <c r="O1017" i="1"/>
  <c r="O4091" i="1"/>
  <c r="O1921" i="1"/>
  <c r="O2001" i="1"/>
  <c r="O2131" i="1"/>
  <c r="O763" i="1"/>
  <c r="O1008" i="1"/>
  <c r="O2760" i="1"/>
  <c r="O3665" i="1"/>
  <c r="O959" i="1"/>
  <c r="O2590" i="1"/>
  <c r="O504" i="1"/>
  <c r="O3538" i="1"/>
  <c r="O973" i="1"/>
  <c r="O1722" i="1"/>
  <c r="O2145" i="1"/>
  <c r="O3136" i="1"/>
  <c r="O3832" i="1"/>
  <c r="O4046" i="1"/>
  <c r="O592" i="1"/>
  <c r="O1575" i="1"/>
  <c r="O1012" i="1"/>
  <c r="O1701" i="1"/>
  <c r="O3640" i="1"/>
  <c r="O4090" i="1"/>
  <c r="O491" i="1"/>
  <c r="O502" i="1"/>
  <c r="O4029" i="1"/>
  <c r="O3980" i="1"/>
  <c r="O993" i="1"/>
  <c r="O1050" i="1"/>
  <c r="O1874" i="1"/>
  <c r="O3971" i="1"/>
  <c r="O3974" i="1"/>
  <c r="O1237" i="1"/>
  <c r="O2516" i="1"/>
  <c r="O85" i="1"/>
  <c r="O519" i="1"/>
  <c r="O675" i="1"/>
  <c r="O888" i="1"/>
  <c r="O1580" i="1"/>
  <c r="O1596" i="1"/>
  <c r="O4093" i="1"/>
  <c r="O426" i="1"/>
  <c r="O2405" i="1"/>
  <c r="O3748" i="1"/>
  <c r="O2403" i="1"/>
  <c r="O3590" i="1"/>
  <c r="O4005" i="1"/>
  <c r="O181" i="1"/>
  <c r="O558" i="1"/>
  <c r="O895" i="1"/>
  <c r="O1365" i="1"/>
  <c r="O1423" i="1"/>
  <c r="O3069" i="1"/>
  <c r="O3417" i="1"/>
  <c r="O4036" i="1"/>
  <c r="O715" i="1"/>
  <c r="O907" i="1"/>
  <c r="O920" i="1"/>
  <c r="O897" i="1"/>
  <c r="O3431" i="1"/>
  <c r="O3948" i="1"/>
  <c r="O721" i="1"/>
  <c r="O129" i="1"/>
  <c r="O1064" i="1"/>
  <c r="O3848" i="1"/>
  <c r="O1157" i="1"/>
  <c r="O1770" i="1"/>
  <c r="O1145" i="1"/>
  <c r="O2886" i="1"/>
  <c r="O3912" i="1"/>
  <c r="O179" i="1"/>
  <c r="O1441" i="1"/>
  <c r="O2169" i="1"/>
  <c r="O2374" i="1"/>
  <c r="O3510" i="1"/>
  <c r="O1118" i="1"/>
  <c r="O1240" i="1"/>
  <c r="O769" i="1"/>
  <c r="O2871" i="1"/>
  <c r="O581" i="1"/>
  <c r="O3070" i="1"/>
  <c r="O3907" i="1"/>
  <c r="O777" i="1"/>
  <c r="O864" i="1"/>
  <c r="O1551" i="1"/>
  <c r="O3898" i="1"/>
  <c r="O3984" i="1"/>
  <c r="O1108" i="1"/>
  <c r="O4072" i="1"/>
  <c r="O3137" i="1"/>
  <c r="O905" i="1"/>
  <c r="O927" i="1"/>
  <c r="O664" i="1"/>
  <c r="O1763" i="1"/>
  <c r="O425" i="1"/>
  <c r="O2171" i="1"/>
  <c r="O3909" i="1"/>
  <c r="O125" i="1"/>
  <c r="O906" i="1"/>
  <c r="O1159" i="1"/>
  <c r="O2413" i="1"/>
  <c r="O3193" i="1"/>
  <c r="O3989" i="1"/>
  <c r="O513" i="1"/>
  <c r="O1487" i="1"/>
  <c r="O1718" i="1"/>
  <c r="O2777" i="1"/>
  <c r="O3739" i="1"/>
  <c r="O486" i="1"/>
  <c r="O2858" i="1"/>
  <c r="O1458" i="1"/>
  <c r="O2571" i="1"/>
  <c r="O2918" i="1"/>
  <c r="O572" i="1"/>
  <c r="O474" i="1"/>
  <c r="O3071" i="1"/>
  <c r="O153" i="1"/>
  <c r="O603" i="1"/>
  <c r="O1993" i="1"/>
  <c r="O2749" i="1"/>
  <c r="O467" i="1"/>
  <c r="O4104" i="1"/>
  <c r="O3973" i="1"/>
  <c r="O3902" i="1"/>
  <c r="O3911" i="1"/>
  <c r="O3922" i="1"/>
  <c r="O4065" i="1"/>
  <c r="O428" i="1"/>
  <c r="O1227" i="1"/>
  <c r="O2681" i="1"/>
  <c r="O607" i="1"/>
  <c r="O933" i="1"/>
  <c r="O3734" i="1"/>
  <c r="O224" i="1"/>
  <c r="O1069" i="1"/>
  <c r="O2887" i="1"/>
  <c r="O3190" i="1"/>
  <c r="O4020" i="1"/>
  <c r="O2923" i="1"/>
  <c r="O2140" i="1"/>
  <c r="O3122" i="1"/>
  <c r="O955" i="1"/>
  <c r="O3090" i="1"/>
  <c r="O3966" i="1"/>
  <c r="O436" i="1"/>
  <c r="O892" i="1"/>
  <c r="O1140" i="1"/>
  <c r="O1574" i="1"/>
  <c r="O1868" i="1"/>
  <c r="O3089" i="1"/>
  <c r="O3901" i="1"/>
  <c r="O4023" i="1"/>
  <c r="O2651" i="1"/>
  <c r="O2825" i="1"/>
  <c r="O555" i="1"/>
  <c r="O912" i="1"/>
  <c r="O935" i="1"/>
  <c r="O2325" i="1"/>
  <c r="O2364" i="1"/>
  <c r="O2569" i="1"/>
  <c r="O2978" i="1"/>
  <c r="O3920" i="1"/>
  <c r="O2153" i="1"/>
  <c r="O3891" i="1"/>
  <c r="O1235" i="1"/>
  <c r="O3124" i="1"/>
  <c r="O3791" i="1"/>
  <c r="O148" i="1"/>
  <c r="O595" i="1"/>
  <c r="O2126" i="1"/>
  <c r="O2157" i="1"/>
  <c r="O505" i="1"/>
  <c r="O882" i="1"/>
  <c r="O234" i="1"/>
  <c r="O1737" i="1"/>
  <c r="O2751" i="1"/>
  <c r="O3200" i="1"/>
  <c r="O3981" i="1"/>
  <c r="O4049" i="1"/>
  <c r="O4055" i="1"/>
  <c r="O1120" i="1"/>
  <c r="O2328" i="1"/>
  <c r="O2353" i="1"/>
  <c r="O1793" i="1"/>
  <c r="O573" i="1"/>
  <c r="O970" i="1"/>
  <c r="O986" i="1"/>
  <c r="O1324" i="1"/>
  <c r="O1382" i="1"/>
  <c r="O2650" i="1"/>
  <c r="O714" i="1"/>
  <c r="O1407" i="1"/>
  <c r="O1483" i="1"/>
  <c r="O2761" i="1"/>
  <c r="O3079" i="1"/>
  <c r="O4019" i="1"/>
  <c r="O2136" i="1"/>
  <c r="O1918" i="1"/>
  <c r="O3194" i="1"/>
  <c r="O642" i="1"/>
  <c r="O863" i="1"/>
  <c r="O1552" i="1"/>
  <c r="O3949" i="1"/>
  <c r="O220" i="1"/>
  <c r="O602" i="1"/>
  <c r="O921" i="1"/>
  <c r="O1102" i="1"/>
  <c r="O1147" i="1"/>
  <c r="O1172" i="1"/>
  <c r="O1185" i="1"/>
  <c r="O1344" i="1"/>
  <c r="O1415" i="1"/>
  <c r="O1425" i="1"/>
  <c r="O1493" i="1"/>
  <c r="O1559" i="1"/>
  <c r="O1567" i="1"/>
  <c r="O2370" i="1"/>
  <c r="O2567" i="1"/>
  <c r="O2768" i="1"/>
  <c r="O2946" i="1"/>
  <c r="O3578" i="1"/>
  <c r="O3634" i="1"/>
  <c r="O3732" i="1"/>
  <c r="O3744" i="1"/>
  <c r="O3863" i="1"/>
  <c r="O3993" i="1"/>
  <c r="O4022" i="1"/>
  <c r="O4105" i="1"/>
  <c r="O3142" i="1"/>
  <c r="O663" i="1"/>
  <c r="O2854" i="1"/>
  <c r="O3986" i="1"/>
  <c r="O4060" i="1"/>
  <c r="O1562" i="1"/>
  <c r="O4113" i="1"/>
  <c r="O1584" i="1"/>
  <c r="O151" i="1"/>
  <c r="O2660" i="1"/>
  <c r="O629" i="1"/>
  <c r="O720" i="1"/>
  <c r="O865" i="1"/>
  <c r="O904" i="1"/>
  <c r="O2601" i="1"/>
  <c r="O2765" i="1"/>
  <c r="O3921" i="1"/>
  <c r="O2504" i="1"/>
  <c r="O4112" i="1"/>
  <c r="O1565" i="1"/>
  <c r="O1711" i="1"/>
  <c r="O1909" i="1"/>
  <c r="O2132" i="1"/>
  <c r="O2162" i="1"/>
  <c r="O2324" i="1"/>
  <c r="O2599" i="1"/>
  <c r="O1119" i="1"/>
  <c r="O450" i="1"/>
  <c r="O456" i="1"/>
  <c r="O2372" i="1"/>
  <c r="O157" i="1"/>
  <c r="O1067" i="1"/>
  <c r="O576" i="1"/>
  <c r="O1573" i="1"/>
  <c r="O2327" i="1"/>
  <c r="O2863" i="1"/>
  <c r="O4039" i="1"/>
  <c r="O1997" i="1"/>
  <c r="O1438" i="1"/>
  <c r="O468" i="1"/>
  <c r="O1790" i="1"/>
  <c r="O1013" i="1"/>
  <c r="O1151" i="1"/>
  <c r="O1449" i="1"/>
  <c r="O1598" i="1"/>
  <c r="O1720" i="1"/>
  <c r="O2384" i="1"/>
  <c r="O2512" i="1"/>
  <c r="O2564" i="1"/>
  <c r="O2796" i="1"/>
  <c r="O2906" i="1"/>
  <c r="O3054" i="1"/>
  <c r="O4011" i="1"/>
  <c r="O2690" i="1"/>
  <c r="O1150" i="1"/>
  <c r="O890" i="1"/>
  <c r="O1410" i="1"/>
  <c r="O2697" i="1"/>
  <c r="O3080" i="1"/>
  <c r="O127" i="1"/>
  <c r="O545" i="1"/>
  <c r="O900" i="1"/>
  <c r="O1072" i="1"/>
  <c r="O2702" i="1"/>
  <c r="O2850" i="1"/>
  <c r="O3677" i="1"/>
  <c r="O3997" i="1"/>
  <c r="O4018" i="1"/>
  <c r="O1801" i="1"/>
  <c r="O3992" i="1"/>
  <c r="O551" i="1"/>
  <c r="O565" i="1"/>
  <c r="O1563" i="1"/>
  <c r="O874" i="1"/>
  <c r="O880" i="1"/>
  <c r="O998" i="1"/>
  <c r="O999" i="1"/>
  <c r="O2521" i="1"/>
  <c r="O3842" i="1"/>
  <c r="O3910" i="1"/>
  <c r="O734" i="1"/>
  <c r="O2880" i="1"/>
  <c r="O872" i="1"/>
  <c r="O458" i="1"/>
  <c r="O593" i="1"/>
  <c r="O711" i="1"/>
  <c r="O3924" i="1"/>
  <c r="O232" i="1"/>
  <c r="O619" i="1"/>
  <c r="O1550" i="1"/>
  <c r="O1916" i="1"/>
  <c r="O3866" i="1"/>
  <c r="O4010" i="1"/>
  <c r="O4095" i="1"/>
  <c r="O2572" i="1"/>
  <c r="O4110" i="1"/>
  <c r="O1500" i="1"/>
  <c r="O588" i="1"/>
  <c r="O1084" i="1"/>
  <c r="O3085" i="1"/>
  <c r="O563" i="1"/>
  <c r="O1419" i="1"/>
  <c r="O1579" i="1"/>
  <c r="O2357" i="1"/>
  <c r="O2382" i="1"/>
  <c r="O2683" i="1"/>
  <c r="O2864" i="1"/>
  <c r="O3642" i="1"/>
  <c r="O684" i="1"/>
  <c r="O1117" i="1"/>
  <c r="O2750" i="1"/>
  <c r="O2781" i="1"/>
  <c r="O507" i="1"/>
  <c r="O548" i="1"/>
  <c r="O2404" i="1"/>
  <c r="O186" i="1"/>
  <c r="O472" i="1"/>
  <c r="O1074" i="1"/>
  <c r="O1705" i="1"/>
  <c r="O1877" i="1"/>
  <c r="O1987" i="1"/>
  <c r="O2582" i="1"/>
  <c r="O2656" i="1"/>
  <c r="O2921" i="1"/>
  <c r="O192" i="1"/>
  <c r="O239" i="1"/>
  <c r="O446" i="1"/>
  <c r="O488" i="1"/>
  <c r="O516" i="1"/>
  <c r="O561" i="1"/>
  <c r="O774" i="1"/>
  <c r="O870" i="1"/>
  <c r="O937" i="1"/>
  <c r="O1062" i="1"/>
  <c r="O1137" i="1"/>
  <c r="O1155" i="1"/>
  <c r="O1485" i="1"/>
  <c r="O1561" i="1"/>
  <c r="O1715" i="1"/>
  <c r="O1906" i="1"/>
  <c r="O1991" i="1"/>
  <c r="O2125" i="1"/>
  <c r="O2154" i="1"/>
  <c r="O2375" i="1"/>
  <c r="O2395" i="1"/>
  <c r="O2440" i="1"/>
  <c r="O2570" i="1"/>
  <c r="O2587" i="1"/>
  <c r="O2594" i="1"/>
  <c r="O3088" i="1"/>
  <c r="O3097" i="1"/>
  <c r="O3139" i="1"/>
  <c r="O3796" i="1"/>
  <c r="O3897" i="1"/>
  <c r="O3943" i="1"/>
  <c r="O4101" i="1"/>
  <c r="O1488" i="1"/>
  <c r="O2138" i="1"/>
  <c r="O1099" i="1"/>
  <c r="O4088" i="1"/>
  <c r="O451" i="1"/>
  <c r="O457" i="1"/>
  <c r="O867" i="1"/>
  <c r="O875" i="1"/>
  <c r="O1070" i="1"/>
  <c r="O1077" i="1"/>
  <c r="O1080" i="1"/>
  <c r="O1111" i="1"/>
  <c r="O1430" i="1"/>
  <c r="O2438" i="1"/>
  <c r="O2766" i="1"/>
  <c r="O2868" i="1"/>
  <c r="O3144" i="1"/>
  <c r="O3962" i="1"/>
  <c r="O3964" i="1"/>
  <c r="O3968" i="1"/>
  <c r="O1095" i="1"/>
  <c r="O1184" i="1"/>
  <c r="O1907" i="1"/>
  <c r="O1103" i="1"/>
  <c r="O3108" i="1"/>
  <c r="O4109" i="1"/>
  <c r="O150" i="1"/>
  <c r="O156" i="1"/>
  <c r="O939" i="1"/>
  <c r="O941" i="1"/>
  <c r="O1234" i="1"/>
  <c r="O1791" i="1"/>
  <c r="O1795" i="1"/>
  <c r="O1813" i="1"/>
  <c r="O2695" i="1"/>
  <c r="O2866" i="1"/>
  <c r="O3055" i="1"/>
  <c r="O3873" i="1"/>
  <c r="O4007" i="1"/>
  <c r="O2348" i="1"/>
  <c r="O2905" i="1"/>
  <c r="O3852" i="1"/>
  <c r="O4075" i="1"/>
  <c r="O1875" i="1"/>
  <c r="O2649" i="1"/>
  <c r="O2685" i="1"/>
  <c r="O2763" i="1"/>
  <c r="O552" i="1"/>
  <c r="O1160" i="1"/>
  <c r="O1164" i="1"/>
  <c r="O1560" i="1"/>
  <c r="O1721" i="1"/>
  <c r="O1726" i="1"/>
  <c r="O2693" i="1"/>
  <c r="O2743" i="1"/>
  <c r="O2861" i="1"/>
  <c r="O3794" i="1"/>
  <c r="O3889" i="1"/>
  <c r="O4070" i="1"/>
  <c r="O1712" i="1"/>
  <c r="O2155" i="1"/>
  <c r="O2769" i="1"/>
  <c r="O775" i="1"/>
  <c r="O3990" i="1"/>
  <c r="O4092" i="1"/>
  <c r="O496" i="1"/>
  <c r="O601" i="1"/>
  <c r="O154" i="1"/>
  <c r="O499" i="1"/>
  <c r="O883" i="1"/>
  <c r="O914" i="1"/>
  <c r="O919" i="1"/>
  <c r="O1175" i="1"/>
  <c r="O1494" i="1"/>
  <c r="O1757" i="1"/>
  <c r="O2391" i="1"/>
  <c r="O2410" i="1"/>
  <c r="O2508" i="1"/>
  <c r="O2846" i="1"/>
  <c r="O3649" i="1"/>
  <c r="O1123" i="1"/>
  <c r="O2538" i="1"/>
  <c r="O2881" i="1"/>
  <c r="O4021" i="1"/>
  <c r="O1314" i="1"/>
  <c r="O1581" i="1"/>
  <c r="O4067" i="1"/>
  <c r="O2700" i="1"/>
  <c r="O455" i="1"/>
  <c r="O596" i="1"/>
  <c r="O992" i="1"/>
  <c r="O1424" i="1"/>
  <c r="O1876" i="1"/>
  <c r="O2161" i="1"/>
  <c r="O2436" i="1"/>
  <c r="O2593" i="1"/>
  <c r="O3110" i="1"/>
  <c r="O3126" i="1"/>
  <c r="O3855" i="1"/>
  <c r="O4015" i="1"/>
  <c r="O461" i="1"/>
  <c r="O462" i="1"/>
  <c r="O543" i="1"/>
  <c r="O940" i="1"/>
  <c r="O1093" i="1"/>
  <c r="O1101" i="1"/>
  <c r="O1173" i="1"/>
  <c r="O1231" i="1"/>
  <c r="O1821" i="1"/>
  <c r="O1990" i="1"/>
  <c r="O2130" i="1"/>
  <c r="O2133" i="1"/>
  <c r="O2356" i="1"/>
  <c r="O2393" i="1"/>
  <c r="O2415" i="1"/>
  <c r="O2694" i="1"/>
  <c r="O2764" i="1"/>
  <c r="O2895" i="1"/>
  <c r="O2904" i="1"/>
  <c r="O2951" i="1"/>
  <c r="O3096" i="1"/>
  <c r="O3203" i="1"/>
  <c r="O3749" i="1"/>
  <c r="O3857" i="1"/>
  <c r="O3883" i="1"/>
  <c r="O3903" i="1"/>
  <c r="O3929" i="1"/>
  <c r="O3952" i="1"/>
  <c r="O3954" i="1"/>
  <c r="O4068" i="1"/>
  <c r="O432" i="1"/>
  <c r="O2950" i="1"/>
  <c r="O2897" i="1"/>
  <c r="O4004" i="1"/>
  <c r="O1738" i="1"/>
  <c r="O3076" i="1"/>
  <c r="O779" i="1"/>
  <c r="O902" i="1"/>
  <c r="O1094" i="1"/>
  <c r="O1131" i="1"/>
  <c r="O2432" i="1"/>
  <c r="O2892" i="1"/>
  <c r="O3963" i="1"/>
  <c r="O4043" i="1"/>
  <c r="O4044" i="1"/>
  <c r="O215" i="1"/>
  <c r="O571" i="1"/>
  <c r="O599" i="1"/>
  <c r="O886" i="1"/>
  <c r="O1135" i="1"/>
  <c r="O1544" i="1"/>
  <c r="O1740" i="1"/>
  <c r="O2865" i="1"/>
  <c r="O2911" i="1"/>
  <c r="O3737" i="1"/>
  <c r="O3854" i="1"/>
  <c r="O4094" i="1"/>
  <c r="O2662" i="1"/>
  <c r="O4013" i="1"/>
  <c r="O640" i="1"/>
  <c r="O1688" i="1"/>
  <c r="O194" i="1"/>
  <c r="O1171" i="1"/>
  <c r="O2135" i="1"/>
  <c r="O4051" i="1"/>
  <c r="O676" i="1"/>
  <c r="O1055" i="1"/>
  <c r="O1088" i="1"/>
  <c r="O1408" i="1"/>
  <c r="O1409" i="1"/>
  <c r="O1437" i="1"/>
  <c r="O1456" i="1"/>
  <c r="O1585" i="1"/>
  <c r="O1812" i="1"/>
  <c r="O2349" i="1"/>
  <c r="O2643" i="1"/>
  <c r="O3644" i="1"/>
  <c r="O3927" i="1"/>
  <c r="O3928" i="1"/>
  <c r="O422" i="1"/>
  <c r="O580" i="1"/>
  <c r="O33" i="1"/>
  <c r="O3602" i="1"/>
  <c r="O562" i="1"/>
  <c r="O1083" i="1"/>
  <c r="O1904" i="1"/>
  <c r="O169" i="1"/>
  <c r="O514" i="1"/>
  <c r="O983" i="1"/>
  <c r="O1125" i="1"/>
  <c r="O1132" i="1"/>
  <c r="O1717" i="1"/>
  <c r="O3105" i="1"/>
  <c r="O3868" i="1"/>
  <c r="O3942" i="1"/>
  <c r="O3972" i="1"/>
  <c r="O122" i="1"/>
  <c r="O144" i="1"/>
  <c r="O161" i="1"/>
  <c r="O217" i="1"/>
  <c r="O445" i="1"/>
  <c r="O484" i="1"/>
  <c r="O511" i="1"/>
  <c r="O579" i="1"/>
  <c r="O586" i="1"/>
  <c r="O608" i="1"/>
  <c r="O632" i="1"/>
  <c r="O773" i="1"/>
  <c r="O849" i="1"/>
  <c r="O1044" i="1"/>
  <c r="O1075" i="1"/>
  <c r="O1116" i="1"/>
  <c r="O1128" i="1"/>
  <c r="O1178" i="1"/>
  <c r="O1545" i="1"/>
  <c r="O1566" i="1"/>
  <c r="O1703" i="1"/>
  <c r="O1865" i="1"/>
  <c r="O1869" i="1"/>
  <c r="O1913" i="1"/>
  <c r="O2128" i="1"/>
  <c r="O2215" i="1"/>
  <c r="O2376" i="1"/>
  <c r="O2398" i="1"/>
  <c r="O2442" i="1"/>
  <c r="O2687" i="1"/>
  <c r="O2759" i="1"/>
  <c r="O2779" i="1"/>
  <c r="O2843" i="1"/>
  <c r="O2888" i="1"/>
  <c r="O3067" i="1"/>
  <c r="O3112" i="1"/>
  <c r="O3123" i="1"/>
  <c r="O3131" i="1"/>
  <c r="O3134" i="1"/>
  <c r="O3738" i="1"/>
  <c r="O3747" i="1"/>
  <c r="O3797" i="1"/>
  <c r="O3860" i="1"/>
  <c r="O3870" i="1"/>
  <c r="O3880" i="1"/>
  <c r="O3919" i="1"/>
  <c r="O4002" i="1"/>
  <c r="O4026" i="1"/>
  <c r="O4086" i="1"/>
  <c r="O4087" i="1"/>
  <c r="O550" i="1"/>
  <c r="O159" i="1"/>
  <c r="O668" i="1"/>
  <c r="O1917" i="1"/>
  <c r="O2386" i="1"/>
  <c r="O2425" i="1"/>
  <c r="O1413" i="1"/>
  <c r="O2877" i="1"/>
  <c r="O3959" i="1"/>
  <c r="O427" i="1"/>
  <c r="O546" i="1"/>
  <c r="O598" i="1"/>
  <c r="O1046" i="1"/>
  <c r="O1420" i="1"/>
  <c r="O1543" i="1"/>
  <c r="O1881" i="1"/>
  <c r="O2903" i="1"/>
  <c r="O163" i="1"/>
  <c r="O442" i="1"/>
  <c r="O449" i="1"/>
  <c r="O611" i="1"/>
  <c r="O765" i="1"/>
  <c r="O1092" i="1"/>
  <c r="O1115" i="1"/>
  <c r="O1121" i="1"/>
  <c r="O1141" i="1"/>
  <c r="O1180" i="1"/>
  <c r="O1244" i="1"/>
  <c r="O1484" i="1"/>
  <c r="O1501" i="1"/>
  <c r="O1583" i="1"/>
  <c r="O1696" i="1"/>
  <c r="O2418" i="1"/>
  <c r="O2420" i="1"/>
  <c r="O2585" i="1"/>
  <c r="O2588" i="1"/>
  <c r="O2591" i="1"/>
  <c r="O2851" i="1"/>
  <c r="O2889" i="1"/>
  <c r="O3121" i="1"/>
  <c r="O3808" i="1"/>
  <c r="O3917" i="1"/>
  <c r="O3941" i="1"/>
  <c r="O3947" i="1"/>
  <c r="O3996" i="1"/>
  <c r="O4009" i="1"/>
  <c r="O4081" i="1"/>
  <c r="O638" i="1"/>
  <c r="O1183" i="1"/>
  <c r="O1867" i="1"/>
  <c r="O4074" i="1"/>
  <c r="O196" i="1"/>
  <c r="O437" i="1"/>
  <c r="O984" i="1"/>
  <c r="O1422" i="1"/>
  <c r="O1595" i="1"/>
  <c r="O2396" i="1"/>
  <c r="O3060" i="1"/>
  <c r="O3807" i="1"/>
  <c r="O3906" i="1"/>
  <c r="O3995" i="1"/>
  <c r="O4084" i="1"/>
  <c r="O4115" i="1"/>
  <c r="O447" i="1"/>
  <c r="O637" i="1"/>
  <c r="O780" i="1"/>
  <c r="O1453" i="1"/>
  <c r="O1994" i="1"/>
  <c r="O2150" i="1"/>
  <c r="O2156" i="1"/>
  <c r="O2362" i="1"/>
  <c r="O2433" i="1"/>
  <c r="O2434" i="1"/>
  <c r="O2771" i="1"/>
  <c r="O2909" i="1"/>
  <c r="O2915" i="1"/>
  <c r="O2948" i="1"/>
  <c r="O3074" i="1"/>
  <c r="O3631" i="1"/>
  <c r="O4008" i="1"/>
  <c r="O123" i="1"/>
  <c r="O173" i="1"/>
  <c r="O214" i="1"/>
  <c r="O216" i="1"/>
  <c r="O466" i="1"/>
  <c r="O476" i="1"/>
  <c r="O498" i="1"/>
  <c r="O542" i="1"/>
  <c r="O544" i="1"/>
  <c r="O566" i="1"/>
  <c r="O568" i="1"/>
  <c r="O578" i="1"/>
  <c r="O582" i="1"/>
  <c r="O585" i="1"/>
  <c r="O591" i="1"/>
  <c r="O621" i="1"/>
  <c r="O636" i="1"/>
  <c r="O641" i="1"/>
  <c r="O683" i="1"/>
  <c r="O698" i="1"/>
  <c r="O1049" i="1"/>
  <c r="O1113" i="1"/>
  <c r="O1130" i="1"/>
  <c r="O1136" i="1"/>
  <c r="O1318" i="1"/>
  <c r="O1412" i="1"/>
  <c r="O1416" i="1"/>
  <c r="O1442" i="1"/>
  <c r="O1452" i="1"/>
  <c r="O1499" i="1"/>
  <c r="O1547" i="1"/>
  <c r="O1589" i="1"/>
  <c r="O1600" i="1"/>
  <c r="O1704" i="1"/>
  <c r="O1724" i="1"/>
  <c r="O1729" i="1"/>
  <c r="O1736" i="1"/>
  <c r="O1741" i="1"/>
  <c r="O1988" i="1"/>
  <c r="O2148" i="1"/>
  <c r="O2346" i="1"/>
  <c r="O2423" i="1"/>
  <c r="O2424" i="1"/>
  <c r="O2427" i="1"/>
  <c r="O2429" i="1"/>
  <c r="O2430" i="1"/>
  <c r="O2584" i="1"/>
  <c r="O2596" i="1"/>
  <c r="O2691" i="1"/>
  <c r="O2696" i="1"/>
  <c r="O2775" i="1"/>
  <c r="O2912" i="1"/>
  <c r="O2916" i="1"/>
  <c r="O2943" i="1"/>
  <c r="O3057" i="1"/>
  <c r="O3119" i="1"/>
  <c r="O3202" i="1"/>
  <c r="O3632" i="1"/>
  <c r="O3641" i="1"/>
  <c r="O3647" i="1"/>
  <c r="O3798" i="1"/>
  <c r="O3858" i="1"/>
  <c r="O3861" i="1"/>
  <c r="O3864" i="1"/>
  <c r="O3914" i="1"/>
  <c r="O3934" i="1"/>
  <c r="O3953" i="1"/>
  <c r="O4006" i="1"/>
  <c r="O4017" i="1"/>
  <c r="O4047" i="1"/>
  <c r="O4052" i="1"/>
  <c r="O4114" i="1"/>
  <c r="O124" i="1"/>
  <c r="O126" i="1"/>
  <c r="O131" i="1"/>
  <c r="O132" i="1"/>
  <c r="O133" i="1"/>
  <c r="O135" i="1"/>
  <c r="O136" i="1"/>
  <c r="O138" i="1"/>
  <c r="O139" i="1"/>
  <c r="O142" i="1"/>
  <c r="O145" i="1"/>
  <c r="O149" i="1"/>
  <c r="O160" i="1"/>
  <c r="O162" i="1"/>
  <c r="O165" i="1"/>
  <c r="O167" i="1"/>
  <c r="O174" i="1"/>
  <c r="O175" i="1"/>
  <c r="O176" i="1"/>
  <c r="O178" i="1"/>
  <c r="O180" i="1"/>
  <c r="O184" i="1"/>
  <c r="O188" i="1"/>
  <c r="O190" i="1"/>
  <c r="O195" i="1"/>
  <c r="O197" i="1"/>
  <c r="O201" i="1"/>
  <c r="O204" i="1"/>
  <c r="O208" i="1"/>
  <c r="O210" i="1"/>
  <c r="O211" i="1"/>
  <c r="O223" i="1"/>
  <c r="O225" i="1"/>
  <c r="O226" i="1"/>
  <c r="O227" i="1"/>
  <c r="O229" i="1"/>
  <c r="O230" i="1"/>
  <c r="O231" i="1"/>
  <c r="O233" i="1"/>
  <c r="O235" i="1"/>
  <c r="O237" i="1"/>
  <c r="O238" i="1"/>
  <c r="O240" i="1"/>
  <c r="O429" i="1"/>
  <c r="O431" i="1"/>
  <c r="O435" i="1"/>
  <c r="O438" i="1"/>
  <c r="O439" i="1"/>
  <c r="O441" i="1"/>
  <c r="O443" i="1"/>
  <c r="O453" i="1"/>
  <c r="O459" i="1"/>
  <c r="O463" i="1"/>
  <c r="O464" i="1"/>
  <c r="O470" i="1"/>
  <c r="O471" i="1"/>
  <c r="O477" i="1"/>
  <c r="O479" i="1"/>
  <c r="O480" i="1"/>
  <c r="O489" i="1"/>
  <c r="O490" i="1"/>
  <c r="O492" i="1"/>
  <c r="O493" i="1"/>
  <c r="O494" i="1"/>
  <c r="O495" i="1"/>
  <c r="O497" i="1"/>
  <c r="O503" i="1"/>
  <c r="O512" i="1"/>
  <c r="O518" i="1"/>
  <c r="O520" i="1"/>
  <c r="O549" i="1"/>
  <c r="O554" i="1"/>
  <c r="O557" i="1"/>
  <c r="O560" i="1"/>
  <c r="O564" i="1"/>
  <c r="O567" i="1"/>
  <c r="O569" i="1"/>
  <c r="O574" i="1"/>
  <c r="O583" i="1"/>
  <c r="O584" i="1"/>
  <c r="O587" i="1"/>
  <c r="O604" i="1"/>
  <c r="O606" i="1"/>
  <c r="O609" i="1"/>
  <c r="O612" i="1"/>
  <c r="O613" i="1"/>
  <c r="O614" i="1"/>
  <c r="O616" i="1"/>
  <c r="O617" i="1"/>
  <c r="O618" i="1"/>
  <c r="O620" i="1"/>
  <c r="O625" i="1"/>
  <c r="O626" i="1"/>
  <c r="O627" i="1"/>
  <c r="O630" i="1"/>
  <c r="O634" i="1"/>
  <c r="O639" i="1"/>
  <c r="O688" i="1"/>
  <c r="O708" i="1"/>
  <c r="O712" i="1"/>
  <c r="O762" i="1"/>
  <c r="O764" i="1"/>
  <c r="O766" i="1"/>
  <c r="O768" i="1"/>
  <c r="O770" i="1"/>
  <c r="O772" i="1"/>
  <c r="O877" i="1"/>
  <c r="O889" i="1"/>
  <c r="O899" i="1"/>
  <c r="O903" i="1"/>
  <c r="O908" i="1"/>
  <c r="O909" i="1"/>
  <c r="O910" i="1"/>
  <c r="O913" i="1"/>
  <c r="O916" i="1"/>
  <c r="O918" i="1"/>
  <c r="O922" i="1"/>
  <c r="O928" i="1"/>
  <c r="O929" i="1"/>
  <c r="O931" i="1"/>
  <c r="O938" i="1"/>
  <c r="O949" i="1"/>
  <c r="O990" i="1"/>
  <c r="O1043" i="1"/>
  <c r="O1048" i="1"/>
  <c r="O1051" i="1"/>
  <c r="O1052" i="1"/>
  <c r="O1053" i="1"/>
  <c r="O1054" i="1"/>
  <c r="O1056" i="1"/>
  <c r="O1057" i="1"/>
  <c r="O1058" i="1"/>
  <c r="O1059" i="1"/>
  <c r="O1060" i="1"/>
  <c r="O1061" i="1"/>
  <c r="O1063" i="1"/>
  <c r="O1065" i="1"/>
  <c r="O1073" i="1"/>
  <c r="O1086" i="1"/>
  <c r="O1089" i="1"/>
  <c r="O1109" i="1"/>
  <c r="O1122" i="1"/>
  <c r="O1124" i="1"/>
  <c r="O1127" i="1"/>
  <c r="O1133" i="1"/>
  <c r="O1142" i="1"/>
  <c r="O1143" i="1"/>
  <c r="O1144" i="1"/>
  <c r="O1146" i="1"/>
  <c r="O1149" i="1"/>
  <c r="O1153" i="1"/>
  <c r="O1158" i="1"/>
  <c r="O1161" i="1"/>
  <c r="O1163" i="1"/>
  <c r="O1165" i="1"/>
  <c r="O1166" i="1"/>
  <c r="O1174" i="1"/>
  <c r="O1179" i="1"/>
  <c r="O1229" i="1"/>
  <c r="O1232" i="1"/>
  <c r="O1233" i="1"/>
  <c r="O1236" i="1"/>
  <c r="O1238" i="1"/>
  <c r="O1239" i="1"/>
  <c r="O1241" i="1"/>
  <c r="O1334" i="1"/>
  <c r="O1335" i="1"/>
  <c r="O1342" i="1"/>
  <c r="O1411" i="1"/>
  <c r="O1418" i="1"/>
  <c r="O1427" i="1"/>
  <c r="O1428" i="1"/>
  <c r="O1431" i="1"/>
  <c r="O1434" i="1"/>
  <c r="O1444" i="1"/>
  <c r="O1445" i="1"/>
  <c r="O1446" i="1"/>
  <c r="O1447" i="1"/>
  <c r="O1448" i="1"/>
  <c r="O1450" i="1"/>
  <c r="O1451" i="1"/>
  <c r="O1454" i="1"/>
  <c r="O1455" i="1"/>
  <c r="O1459" i="1"/>
  <c r="O1460" i="1"/>
  <c r="O1461" i="1"/>
  <c r="O1462" i="1"/>
  <c r="O1486" i="1"/>
  <c r="O1489" i="1"/>
  <c r="O1491" i="1"/>
  <c r="O1495" i="1"/>
  <c r="O1497" i="1"/>
  <c r="O1498" i="1"/>
  <c r="O1546" i="1"/>
  <c r="O1549" i="1"/>
  <c r="O1553" i="1"/>
  <c r="O1555" i="1"/>
  <c r="O1556" i="1"/>
  <c r="O1557" i="1"/>
  <c r="O1564" i="1"/>
  <c r="O1571" i="1"/>
  <c r="O1582" i="1"/>
  <c r="O1586" i="1"/>
  <c r="O1588" i="1"/>
  <c r="O1590" i="1"/>
  <c r="O1591" i="1"/>
  <c r="O1594" i="1"/>
  <c r="O1599" i="1"/>
  <c r="O1601" i="1"/>
  <c r="O1684" i="1"/>
  <c r="O1698" i="1"/>
  <c r="O1700" i="1"/>
  <c r="O1707" i="1"/>
  <c r="O1708" i="1"/>
  <c r="O1710" i="1"/>
  <c r="O1714" i="1"/>
  <c r="O1723" i="1"/>
  <c r="O1731" i="1"/>
  <c r="O1732" i="1"/>
  <c r="O1733" i="1"/>
  <c r="O1734" i="1"/>
  <c r="O1735" i="1"/>
  <c r="O1742" i="1"/>
  <c r="O1768" i="1"/>
  <c r="O1815" i="1"/>
  <c r="O1817" i="1"/>
  <c r="O1820" i="1"/>
  <c r="O1863" i="1"/>
  <c r="O1871" i="1"/>
  <c r="O1878" i="1"/>
  <c r="O1879" i="1"/>
  <c r="O1880" i="1"/>
  <c r="O1984" i="1"/>
  <c r="O1995" i="1"/>
  <c r="O1996" i="1"/>
  <c r="O1998" i="1"/>
  <c r="O1999" i="1"/>
  <c r="O2143" i="1"/>
  <c r="O2151" i="1"/>
  <c r="O2343" i="1"/>
  <c r="O2344" i="1"/>
  <c r="O2347" i="1"/>
  <c r="O2351" i="1"/>
  <c r="O2352" i="1"/>
  <c r="O2354" i="1"/>
  <c r="O2355" i="1"/>
  <c r="O2358" i="1"/>
  <c r="O2359" i="1"/>
  <c r="O2360" i="1"/>
  <c r="O2363" i="1"/>
  <c r="O2365" i="1"/>
  <c r="O2366" i="1"/>
  <c r="O2367" i="1"/>
  <c r="O2371" i="1"/>
  <c r="O2373" i="1"/>
  <c r="O2377" i="1"/>
  <c r="O2379" i="1"/>
  <c r="O2380" i="1"/>
  <c r="O2381" i="1"/>
  <c r="O2388" i="1"/>
  <c r="O2392" i="1"/>
  <c r="O2394" i="1"/>
  <c r="O2397" i="1"/>
  <c r="O2399" i="1"/>
  <c r="O2400" i="1"/>
  <c r="O2401" i="1"/>
  <c r="O2402" i="1"/>
  <c r="O2406" i="1"/>
  <c r="O2412" i="1"/>
  <c r="O2414" i="1"/>
  <c r="O2419" i="1"/>
  <c r="O2421" i="1"/>
  <c r="O2428" i="1"/>
  <c r="O2435" i="1"/>
  <c r="O2439" i="1"/>
  <c r="O2441" i="1"/>
  <c r="O2505" i="1"/>
  <c r="O2506" i="1"/>
  <c r="O2507" i="1"/>
  <c r="O2509" i="1"/>
  <c r="O2510" i="1"/>
  <c r="O2513" i="1"/>
  <c r="O2514" i="1"/>
  <c r="O2515" i="1"/>
  <c r="O2518" i="1"/>
  <c r="O2520" i="1"/>
  <c r="O2522" i="1"/>
  <c r="O2563" i="1"/>
  <c r="O2565" i="1"/>
  <c r="O2566" i="1"/>
  <c r="O2568" i="1"/>
  <c r="O2574" i="1"/>
  <c r="O2575" i="1"/>
  <c r="O2576" i="1"/>
  <c r="O2577" i="1"/>
  <c r="O2578" i="1"/>
  <c r="O2579" i="1"/>
  <c r="O2580" i="1"/>
  <c r="O2586" i="1"/>
  <c r="O2592" i="1"/>
  <c r="O2595" i="1"/>
  <c r="O2644" i="1"/>
  <c r="O2688" i="1"/>
  <c r="O2689" i="1"/>
  <c r="O2701" i="1"/>
  <c r="O2745" i="1"/>
  <c r="O2752" i="1"/>
  <c r="O2753" i="1"/>
  <c r="O2756" i="1"/>
  <c r="O2762" i="1"/>
  <c r="O2767" i="1"/>
  <c r="O2773" i="1"/>
  <c r="O2774" i="1"/>
  <c r="O2782" i="1"/>
  <c r="O2844" i="1"/>
  <c r="O2845" i="1"/>
  <c r="O2848" i="1"/>
  <c r="O2849" i="1"/>
  <c r="O2853" i="1"/>
  <c r="O2855" i="1"/>
  <c r="O2860" i="1"/>
  <c r="O2867" i="1"/>
  <c r="O2874" i="1"/>
  <c r="O2878" i="1"/>
  <c r="O2883" i="1"/>
  <c r="O2890" i="1"/>
  <c r="O2896" i="1"/>
  <c r="O2901" i="1"/>
  <c r="O2945" i="1"/>
  <c r="O2947" i="1"/>
  <c r="O2952" i="1"/>
  <c r="O2956" i="1"/>
  <c r="O2960" i="1"/>
  <c r="O2961" i="1"/>
  <c r="O2962" i="1"/>
  <c r="O3056" i="1"/>
  <c r="O3058" i="1"/>
  <c r="O3059" i="1"/>
  <c r="O3063" i="1"/>
  <c r="O3084" i="1"/>
  <c r="O3116" i="1"/>
  <c r="O3127" i="1"/>
  <c r="O3129" i="1"/>
  <c r="O3140" i="1"/>
  <c r="O3145" i="1"/>
  <c r="O3147" i="1"/>
  <c r="O3192" i="1"/>
  <c r="O3196" i="1"/>
  <c r="O3206" i="1"/>
  <c r="O3208" i="1"/>
  <c r="O3630" i="1"/>
  <c r="O3638" i="1"/>
  <c r="O3643" i="1"/>
  <c r="O3645" i="1"/>
  <c r="O3735" i="1"/>
  <c r="O3743" i="1"/>
  <c r="O3745" i="1"/>
  <c r="O3746" i="1"/>
  <c r="O3792" i="1"/>
  <c r="O3793" i="1"/>
  <c r="O3804" i="1"/>
  <c r="O3806" i="1"/>
  <c r="O3865" i="1"/>
  <c r="O3874" i="1"/>
  <c r="O3875" i="1"/>
  <c r="O3876" i="1"/>
  <c r="O3877" i="1"/>
  <c r="O3881" i="1"/>
  <c r="O3884" i="1"/>
  <c r="O3885" i="1"/>
  <c r="O3886" i="1"/>
  <c r="O3887" i="1"/>
  <c r="O3888" i="1"/>
  <c r="O3894" i="1"/>
  <c r="O3905" i="1"/>
  <c r="O3918" i="1"/>
  <c r="O3923" i="1"/>
  <c r="O3932" i="1"/>
  <c r="O3933" i="1"/>
  <c r="O3938" i="1"/>
  <c r="O3944" i="1"/>
  <c r="O3946" i="1"/>
  <c r="O3950" i="1"/>
  <c r="O3955" i="1"/>
  <c r="O3956" i="1"/>
  <c r="O3958" i="1"/>
  <c r="O3965" i="1"/>
  <c r="O3977" i="1"/>
  <c r="O3991" i="1"/>
  <c r="O3999" i="1"/>
  <c r="O4014" i="1"/>
  <c r="O4016" i="1"/>
  <c r="O4025" i="1"/>
  <c r="O4028" i="1"/>
  <c r="O4031" i="1"/>
  <c r="O4033" i="1"/>
  <c r="O4045" i="1"/>
  <c r="O4053" i="1"/>
  <c r="O4056" i="1"/>
  <c r="O4063" i="1"/>
  <c r="O4073" i="1"/>
  <c r="O4078" i="1"/>
  <c r="O4080" i="1"/>
  <c r="O4082" i="1"/>
  <c r="O4089" i="1"/>
  <c r="O4099" i="1"/>
  <c r="O4100" i="1"/>
  <c r="O4102" i="1"/>
  <c r="O4103" i="1"/>
  <c r="O4111" i="1"/>
  <c r="O2016" i="1"/>
  <c r="C14" i="8" l="1"/>
</calcChain>
</file>

<file path=xl/sharedStrings.xml><?xml version="1.0" encoding="utf-8"?>
<sst xmlns="http://schemas.openxmlformats.org/spreadsheetml/2006/main" count="39066" uniqueCount="8406">
  <si>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</si>
  <si>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</si>
  <si>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</si>
  <si>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</si>
  <si>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</si>
  <si>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</si>
  <si>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</si>
  <si>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</si>
  <si>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</si>
  <si>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</si>
  <si>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</si>
  <si>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</si>
  <si>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</si>
  <si>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</si>
  <si>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</si>
  <si>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</si>
  <si>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</si>
  <si>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</si>
  <si>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</si>
  <si>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</si>
  <si>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</si>
  <si>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</si>
  <si>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</si>
  <si>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</si>
  <si>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</si>
  <si>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</si>
  <si>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</si>
  <si>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</si>
  <si>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</si>
  <si>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</si>
  <si>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</si>
  <si>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</si>
  <si>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</si>
  <si>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</si>
  <si>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</si>
  <si>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</si>
  <si>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</si>
  <si>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</si>
  <si>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</si>
  <si>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</si>
  <si>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</si>
  <si>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</si>
  <si>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</si>
  <si>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</si>
  <si>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</si>
  <si>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</si>
  <si>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</si>
  <si>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</si>
  <si>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</si>
  <si>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</si>
  <si>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</si>
  <si>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</si>
  <si>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</si>
  <si>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</si>
  <si>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</si>
  <si>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</si>
  <si>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</si>
  <si>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</si>
  <si>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</si>
  <si>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</si>
  <si>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</si>
  <si>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</si>
  <si>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</si>
  <si>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</si>
  <si>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</si>
  <si>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</si>
  <si>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</si>
  <si>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</si>
  <si>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</si>
  <si>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</si>
  <si>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</si>
  <si>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</si>
  <si>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</si>
  <si>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</si>
  <si>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</si>
  <si>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</si>
  <si>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</si>
  <si>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</si>
  <si>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</si>
  <si>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</si>
  <si>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</si>
  <si>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</si>
  <si>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</si>
  <si>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</si>
  <si>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</si>
  <si>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</si>
  <si>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</si>
  <si>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</si>
  <si>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</si>
  <si>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</si>
  <si>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</si>
  <si>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</si>
  <si>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</si>
  <si>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</si>
  <si>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</si>
  <si>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</si>
  <si>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</si>
  <si>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</si>
  <si>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</si>
  <si>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</si>
  <si>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</si>
  <si>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</si>
  <si>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</si>
  <si>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</si>
  <si>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</si>
  <si>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</si>
  <si>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</si>
  <si>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</si>
  <si>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</si>
  <si>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</si>
  <si>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</si>
  <si>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</si>
  <si>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</si>
  <si>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</si>
  <si>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</si>
  <si>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</si>
  <si>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</si>
  <si>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</si>
  <si>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</si>
  <si>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</si>
  <si>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</si>
  <si>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</si>
  <si>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</si>
  <si>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</si>
  <si>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</si>
  <si>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</si>
  <si>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</si>
  <si>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</si>
  <si>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</si>
  <si>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</si>
  <si>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</si>
  <si>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</si>
  <si>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</si>
  <si>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</si>
  <si>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</si>
  <si>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</si>
  <si>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</si>
  <si>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</si>
  <si>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</si>
  <si>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</si>
  <si>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</si>
  <si>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</si>
  <si>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</si>
  <si>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</si>
  <si>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</si>
  <si>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</si>
  <si>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</si>
  <si>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</si>
  <si>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</si>
  <si>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</si>
  <si>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</si>
  <si>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</si>
  <si>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</si>
  <si>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</si>
  <si>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</si>
  <si>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</si>
  <si>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</si>
  <si>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</si>
  <si>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</si>
  <si>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</si>
  <si>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</si>
  <si>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</si>
  <si>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</si>
  <si>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</si>
  <si>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</si>
  <si>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</si>
  <si>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</si>
  <si>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</si>
  <si>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</si>
  <si>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</si>
  <si>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</si>
  <si>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</si>
  <si>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</si>
  <si>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</si>
  <si>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</si>
  <si>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</si>
  <si>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</si>
  <si>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</si>
  <si>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</si>
  <si>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</si>
  <si>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</si>
  <si>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</si>
  <si>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</si>
  <si>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</si>
  <si>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</si>
  <si>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</si>
  <si>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</si>
  <si>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</si>
  <si>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</si>
  <si>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</si>
  <si>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</si>
  <si>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</si>
  <si>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</si>
  <si>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</si>
  <si>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</si>
  <si>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</si>
  <si>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</si>
  <si>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</si>
  <si>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</si>
  <si>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</si>
  <si>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</si>
  <si>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</si>
  <si>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</si>
  <si>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</si>
  <si>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</si>
  <si>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</si>
  <si>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</si>
  <si>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</si>
  <si>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</si>
  <si>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</si>
  <si>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</si>
  <si>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</si>
  <si>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</si>
  <si>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</si>
  <si>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</si>
  <si>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</si>
  <si>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</si>
  <si>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</si>
  <si>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</si>
  <si>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</si>
  <si>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</si>
  <si>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</si>
  <si>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</si>
  <si>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</si>
  <si>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</si>
  <si>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</si>
  <si>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</si>
  <si>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</si>
  <si>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</si>
  <si>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</si>
  <si>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</si>
  <si>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</si>
  <si>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</si>
  <si>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</si>
  <si>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</si>
  <si>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</si>
  <si>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</si>
  <si>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</si>
  <si>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</si>
  <si>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</si>
  <si>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</si>
  <si>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</si>
  <si>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</si>
  <si>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</si>
  <si>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</si>
  <si>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</si>
  <si>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</si>
  <si>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</si>
  <si>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</si>
  <si>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</si>
  <si>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</si>
  <si>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</si>
  <si>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</si>
  <si>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</si>
  <si>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</si>
  <si>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</si>
  <si>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</si>
  <si>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</si>
  <si>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</si>
  <si>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</si>
  <si>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</si>
  <si>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</si>
  <si>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</si>
  <si>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</si>
  <si>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</si>
  <si>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</si>
  <si>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</si>
  <si>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</si>
  <si>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</si>
  <si>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</si>
  <si>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</si>
  <si>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</si>
  <si>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</si>
  <si>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</si>
  <si>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</si>
  <si>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</si>
  <si>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</si>
  <si>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</si>
  <si>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</si>
  <si>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</si>
  <si>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</si>
  <si>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</si>
  <si>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</si>
  <si>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</si>
  <si>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</si>
  <si>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</si>
  <si>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</si>
  <si>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</si>
  <si>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</si>
  <si>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</si>
  <si>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</si>
  <si>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</si>
  <si>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</si>
  <si>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</si>
  <si>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</si>
  <si>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</si>
  <si>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</si>
  <si>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</si>
  <si>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</si>
  <si>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</si>
  <si>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</si>
  <si>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</si>
  <si>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</si>
  <si>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</si>
  <si>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</si>
  <si>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</si>
  <si>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</si>
  <si>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</si>
  <si>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</si>
  <si>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</si>
  <si>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</si>
  <si>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</si>
  <si>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</si>
  <si>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</si>
  <si>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</si>
  <si>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</si>
  <si>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</si>
  <si>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</si>
  <si>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</si>
  <si>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</si>
  <si>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</si>
  <si>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</si>
  <si>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</si>
  <si>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</si>
  <si>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</si>
  <si>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</si>
  <si>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</si>
  <si>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</si>
  <si>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</si>
  <si>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</si>
  <si>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</si>
  <si>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</si>
  <si>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</si>
  <si>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</si>
  <si>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</si>
  <si>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</si>
  <si>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</si>
  <si>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</si>
  <si>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</si>
  <si>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</si>
  <si>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</si>
  <si>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</si>
  <si>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</si>
  <si>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</si>
  <si>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</si>
  <si>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</si>
  <si>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</si>
  <si>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</si>
  <si>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</si>
  <si>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</si>
  <si>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</si>
  <si>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</si>
  <si>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</si>
  <si>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</si>
  <si>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</si>
  <si>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</si>
  <si>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</si>
  <si>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</si>
  <si>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</si>
  <si>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</si>
  <si>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</si>
  <si>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</si>
  <si>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</si>
  <si>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</si>
  <si>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</si>
  <si>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</si>
  <si>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</si>
  <si>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</si>
  <si>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</si>
  <si>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</si>
  <si>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</si>
  <si>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</si>
  <si>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</si>
  <si>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</si>
  <si>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</si>
  <si>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</si>
  <si>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</si>
  <si>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</si>
  <si>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</si>
  <si>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</si>
  <si>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</si>
  <si>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</si>
  <si>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</si>
  <si>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</si>
  <si>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</si>
  <si>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</si>
  <si>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</si>
  <si>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</si>
  <si>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</si>
  <si>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</si>
  <si>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</si>
  <si>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</si>
  <si>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</si>
  <si>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</si>
  <si>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</si>
  <si>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</si>
  <si>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</si>
  <si>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</si>
  <si>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</si>
  <si>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</si>
  <si>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</si>
  <si>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</si>
  <si>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</si>
  <si>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</si>
  <si>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</si>
  <si>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</si>
  <si>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</si>
  <si>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</si>
  <si>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</si>
  <si>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</si>
  <si>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</si>
  <si>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</si>
  <si>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</si>
  <si>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</si>
  <si>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</si>
  <si>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</si>
  <si>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</si>
  <si>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</si>
  <si>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</si>
  <si>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</si>
  <si>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</si>
  <si>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</si>
  <si>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</si>
  <si>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</si>
  <si>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</si>
  <si>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</si>
  <si>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</si>
  <si>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</si>
  <si>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</si>
  <si>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</si>
  <si>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</si>
  <si>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</si>
  <si>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</si>
  <si>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</si>
  <si>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</si>
  <si>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</si>
  <si>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</si>
  <si>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</si>
  <si>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</si>
  <si>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</si>
  <si>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</si>
  <si>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</si>
  <si>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</si>
  <si>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</si>
  <si>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</si>
  <si>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</si>
  <si>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</si>
  <si>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</si>
  <si>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</si>
  <si>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</si>
  <si>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</si>
  <si>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</si>
  <si>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</si>
  <si>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</si>
  <si>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</si>
  <si>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</si>
  <si>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</si>
  <si>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</si>
  <si>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</si>
  <si>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</si>
  <si>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</si>
  <si>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</si>
  <si>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</si>
  <si>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</si>
  <si>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</si>
  <si>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</si>
  <si>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</si>
  <si>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</si>
  <si>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</si>
  <si>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</si>
  <si>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</si>
  <si>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</si>
  <si>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</si>
  <si>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</si>
  <si>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</si>
  <si>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</si>
  <si>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</si>
  <si>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</si>
  <si>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</si>
  <si>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</si>
  <si>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</si>
  <si>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</si>
  <si>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</si>
  <si>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</si>
  <si>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</si>
  <si>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</si>
  <si>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</si>
  <si>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</si>
  <si>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</si>
  <si>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</si>
  <si>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</si>
  <si>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</si>
  <si>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</si>
  <si>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</si>
  <si>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</si>
  <si>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</si>
  <si>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</si>
  <si>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</si>
  <si>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</si>
  <si>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</si>
  <si>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</si>
  <si>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</si>
  <si>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</si>
  <si>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</si>
  <si>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</si>
  <si>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</si>
  <si>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</si>
  <si>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</si>
  <si>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</si>
  <si>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</si>
  <si>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</si>
  <si>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</si>
  <si>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</si>
  <si>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</si>
  <si>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</si>
  <si>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</si>
  <si>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</si>
  <si>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</si>
  <si>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</si>
  <si>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</si>
  <si>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</si>
  <si>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</si>
  <si>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</si>
  <si>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</si>
  <si>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</si>
  <si>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</si>
  <si>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</si>
  <si>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</si>
  <si>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</si>
  <si>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</si>
  <si>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</si>
  <si>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</si>
  <si>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</si>
  <si>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</si>
  <si>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</si>
  <si>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</si>
  <si>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</si>
  <si>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</si>
  <si>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</si>
  <si>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</si>
  <si>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</si>
  <si>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</si>
  <si>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</si>
  <si>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</si>
  <si>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</si>
  <si>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</si>
  <si>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</si>
  <si>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</si>
  <si>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</si>
  <si>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</si>
  <si>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</si>
  <si>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</si>
  <si>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</si>
  <si>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</si>
  <si>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</si>
  <si>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</si>
  <si>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</si>
  <si>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</si>
  <si>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</si>
  <si>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</si>
  <si>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</si>
  <si>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</si>
  <si>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</si>
  <si>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</si>
  <si>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</si>
  <si>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</si>
  <si>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</si>
  <si>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</si>
  <si>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</si>
  <si>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</si>
  <si>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</si>
  <si>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</si>
  <si>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</si>
  <si>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</si>
  <si>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</si>
  <si>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</si>
  <si>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</si>
  <si>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</si>
  <si>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</si>
  <si>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</si>
  <si>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</si>
  <si>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</si>
  <si>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</si>
  <si>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</si>
  <si>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</si>
  <si>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</si>
  <si>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</si>
  <si>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</si>
  <si>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</si>
  <si>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</si>
  <si>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</si>
  <si>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</si>
  <si>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</si>
  <si>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</si>
  <si>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</si>
  <si>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</si>
  <si>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</si>
  <si>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</si>
  <si>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</si>
  <si>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</si>
  <si>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</si>
  <si>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</si>
  <si>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</si>
  <si>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</si>
  <si>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</si>
  <si>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</si>
  <si>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</si>
  <si>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</si>
  <si>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</si>
  <si>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</si>
  <si>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</si>
  <si>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</si>
  <si>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</si>
  <si>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</si>
  <si>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</si>
  <si>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</si>
  <si>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</si>
  <si>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</si>
  <si>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</si>
  <si>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</si>
  <si>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</si>
  <si>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</si>
  <si>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</si>
  <si>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</si>
  <si>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</si>
  <si>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</si>
  <si>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</si>
  <si>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</si>
  <si>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</si>
  <si>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</si>
  <si>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</si>
  <si>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</si>
  <si>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</si>
  <si>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</si>
  <si>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</si>
  <si>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</si>
  <si>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</si>
  <si>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</si>
  <si>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</si>
  <si>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</si>
  <si>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</si>
  <si>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</si>
  <si>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</si>
  <si>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</si>
  <si>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</si>
  <si>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</si>
  <si>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</si>
  <si>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</si>
  <si>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</si>
  <si>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</si>
  <si>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</si>
  <si>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</si>
  <si>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</si>
  <si>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</si>
  <si>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</si>
  <si>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</si>
  <si>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</si>
  <si>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</si>
  <si>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</si>
  <si>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</si>
  <si>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</si>
  <si>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</si>
  <si>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</si>
  <si>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</si>
  <si>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</si>
  <si>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</si>
  <si>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</si>
  <si>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</si>
  <si>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</si>
  <si>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</si>
  <si>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</si>
  <si>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</si>
  <si>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</si>
  <si>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</si>
  <si>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</si>
  <si>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</si>
  <si>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</si>
  <si>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</si>
  <si>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</si>
  <si>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</si>
  <si>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</si>
  <si>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</si>
  <si>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</si>
  <si>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</si>
  <si>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</si>
  <si>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</si>
  <si>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</si>
  <si>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</si>
  <si>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</si>
  <si>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</si>
  <si>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</si>
  <si>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</si>
  <si>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</si>
  <si>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</si>
  <si>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</si>
  <si>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</si>
  <si>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</si>
  <si>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</si>
  <si>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</si>
  <si>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</si>
  <si>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</si>
  <si>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</si>
  <si>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</si>
  <si>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</si>
  <si>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</si>
  <si>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</si>
  <si>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</si>
  <si>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</si>
  <si>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</si>
  <si>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</si>
  <si>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</si>
  <si>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</si>
  <si>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</si>
  <si>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</si>
  <si>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</si>
  <si>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</si>
  <si>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</si>
  <si>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</si>
  <si>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</si>
  <si>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</si>
  <si>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</si>
  <si>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</si>
  <si>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</si>
  <si>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</si>
  <si>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</si>
  <si>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</si>
  <si>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</si>
  <si>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</si>
  <si>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</si>
  <si>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</si>
  <si>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</si>
  <si>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</si>
  <si>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</si>
  <si>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</si>
  <si>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</si>
  <si>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</si>
  <si>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</si>
  <si>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</si>
  <si>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</si>
  <si>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</si>
  <si>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</si>
  <si>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</si>
  <si>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</si>
  <si>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</si>
  <si>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</si>
  <si>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</si>
  <si>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</si>
  <si>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</si>
  <si>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</si>
  <si>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</si>
  <si>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</si>
  <si>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</si>
  <si>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</si>
  <si>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</si>
  <si>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</si>
  <si>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</si>
  <si>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</si>
  <si>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</si>
  <si>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</si>
  <si>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</si>
  <si>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</si>
  <si>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</si>
  <si>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</si>
  <si>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</si>
  <si>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</si>
  <si>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</si>
  <si>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</si>
  <si>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</si>
  <si>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</si>
  <si>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</si>
  <si>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</si>
  <si>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</si>
  <si>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</si>
  <si>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</si>
  <si>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</si>
  <si>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</si>
  <si>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</si>
  <si>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</si>
  <si>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</si>
  <si>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</si>
  <si>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</si>
  <si>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</si>
  <si>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</si>
  <si>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</si>
  <si>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</si>
  <si>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</si>
  <si>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</si>
  <si>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</si>
  <si>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</si>
  <si>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</si>
  <si>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</si>
  <si>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</si>
  <si>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</si>
  <si>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</si>
  <si>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</si>
  <si>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</si>
  <si>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</si>
  <si>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</si>
  <si>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</si>
  <si>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</si>
  <si>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</si>
  <si>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</si>
  <si>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</si>
  <si>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</si>
  <si>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</si>
  <si>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</si>
  <si>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</si>
  <si>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</si>
  <si>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</si>
  <si>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</si>
  <si>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</si>
  <si>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</si>
  <si>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</si>
  <si>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</si>
  <si>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</si>
  <si>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</si>
  <si>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</si>
  <si>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</si>
  <si>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</si>
  <si>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</si>
  <si>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</si>
  <si>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</si>
  <si>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</si>
  <si>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</si>
  <si>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</si>
  <si>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</si>
  <si>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</si>
  <si>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</si>
  <si>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</si>
  <si>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</si>
  <si>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</si>
  <si>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</si>
  <si>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</si>
  <si>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</si>
  <si>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</si>
  <si>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</si>
  <si>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</si>
  <si>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</si>
  <si>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</si>
  <si>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</si>
  <si>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</si>
  <si>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</si>
  <si>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</si>
  <si>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</si>
  <si>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</si>
  <si>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</si>
  <si>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</si>
  <si>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</si>
  <si>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</si>
  <si>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</si>
  <si>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</si>
  <si>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</si>
  <si>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</si>
  <si>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</si>
  <si>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</si>
  <si>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</si>
  <si>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</si>
  <si>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</si>
  <si>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</si>
  <si>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</si>
  <si>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</si>
  <si>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</si>
  <si>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</si>
  <si>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</si>
  <si>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</si>
  <si>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</si>
  <si>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</si>
  <si>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</si>
  <si>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</si>
  <si>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</si>
  <si>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</si>
  <si>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</si>
  <si>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</si>
  <si>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</si>
  <si>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</si>
  <si>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</si>
  <si>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</si>
  <si>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</si>
  <si>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</si>
  <si>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</si>
  <si>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</si>
  <si>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</si>
  <si>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</si>
  <si>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</si>
  <si>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</si>
  <si>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</si>
  <si>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</si>
  <si>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</si>
  <si>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</si>
  <si>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</si>
  <si>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</si>
  <si>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</si>
  <si>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</si>
  <si>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</si>
  <si>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</si>
  <si>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</si>
  <si>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</si>
  <si>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</si>
  <si>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</si>
  <si>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</si>
  <si>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</si>
  <si>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</si>
  <si>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</si>
  <si>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</si>
  <si>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</si>
  <si>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</si>
  <si>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</si>
  <si>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</si>
  <si>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</si>
  <si>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</si>
  <si>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</si>
  <si>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</si>
  <si>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</si>
  <si>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</si>
  <si>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</si>
  <si>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</si>
  <si>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</si>
  <si>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</si>
  <si>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</si>
  <si>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</si>
  <si>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</si>
  <si>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</si>
  <si>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</si>
  <si>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</si>
  <si>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</si>
  <si>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</si>
  <si>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</si>
  <si>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</si>
  <si>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</si>
  <si>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</si>
  <si>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</si>
  <si>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</si>
  <si>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</si>
  <si>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</si>
  <si>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</si>
  <si>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</si>
  <si>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</si>
  <si>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</si>
  <si>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</si>
  <si>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</si>
  <si>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</si>
  <si>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</si>
  <si>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</si>
  <si>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</si>
  <si>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</si>
  <si>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</si>
  <si>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</si>
  <si>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</si>
  <si>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</si>
  <si>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</si>
  <si>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</si>
  <si>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</si>
  <si>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</si>
  <si>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</si>
  <si>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</si>
  <si>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</si>
  <si>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</si>
  <si>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</si>
  <si>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</si>
  <si>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</si>
  <si>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</si>
  <si>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</si>
  <si>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</si>
  <si>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</si>
  <si>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</si>
  <si>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</si>
  <si>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</si>
  <si>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</si>
  <si>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</si>
  <si>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</si>
  <si>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</si>
  <si>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</si>
  <si>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</si>
  <si>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</si>
  <si>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</si>
  <si>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</si>
  <si>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</si>
  <si>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</si>
  <si>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</si>
  <si>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</si>
  <si>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</si>
  <si>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</si>
  <si>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</si>
  <si>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</si>
  <si>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</si>
  <si>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</si>
  <si>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</si>
  <si>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</si>
  <si>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</si>
  <si>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</si>
  <si>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</si>
  <si>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</si>
  <si>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</si>
  <si>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</si>
  <si>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</si>
  <si>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</si>
  <si>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</si>
  <si>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</si>
  <si>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</si>
  <si>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</si>
  <si>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</si>
  <si>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</si>
  <si>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</si>
  <si>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</si>
  <si>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</si>
  <si>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</si>
  <si>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</si>
  <si>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</si>
  <si>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</si>
  <si>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</si>
  <si>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</si>
  <si>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</si>
  <si>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</si>
  <si>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</si>
  <si>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</si>
  <si>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</si>
  <si>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</si>
  <si>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</si>
  <si>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</si>
  <si>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</si>
  <si>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</si>
  <si>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</si>
  <si>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</si>
  <si>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</si>
  <si>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</si>
  <si>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</si>
  <si>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</si>
  <si>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</si>
  <si>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</si>
  <si>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</si>
  <si>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</si>
  <si>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</si>
  <si>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</si>
  <si>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</si>
  <si>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</si>
  <si>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</si>
  <si>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</si>
  <si>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</si>
  <si>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</si>
  <si>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</si>
  <si>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</si>
  <si>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</si>
  <si>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</si>
  <si>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</si>
  <si>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</si>
  <si>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</si>
  <si>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</si>
  <si>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</si>
  <si>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</si>
  <si>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</si>
  <si>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</si>
  <si>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</si>
  <si>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</si>
  <si>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</si>
  <si>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</si>
  <si>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</si>
  <si>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</si>
  <si>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</si>
  <si>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</si>
  <si>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</si>
  <si>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</si>
  <si>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</si>
  <si>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</si>
  <si>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</si>
  <si>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</si>
  <si>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</si>
  <si>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</si>
  <si>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</si>
  <si>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</si>
  <si>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</si>
  <si>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</si>
  <si>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</si>
  <si>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</si>
  <si>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</si>
  <si>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</si>
  <si>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</si>
  <si>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</si>
  <si>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</si>
  <si>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</si>
  <si>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</si>
  <si>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</si>
  <si>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</si>
  <si>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</si>
  <si>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</si>
  <si>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</si>
  <si>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</si>
  <si>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</si>
  <si>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</si>
  <si>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</si>
  <si>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</si>
  <si>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</si>
  <si>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</si>
  <si>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</si>
  <si>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</si>
  <si>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</si>
  <si>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</si>
  <si>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</si>
  <si>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</si>
  <si>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</si>
  <si>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</si>
  <si>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</si>
  <si>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</si>
  <si>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</si>
  <si>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</si>
  <si>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</si>
  <si>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</si>
  <si>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</si>
  <si>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</si>
  <si>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</si>
  <si>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</si>
  <si>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</si>
  <si>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</si>
  <si>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</si>
  <si>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</si>
  <si>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</si>
  <si>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</si>
  <si>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</si>
  <si>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</si>
  <si>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</si>
  <si>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</si>
  <si>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</si>
  <si>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</si>
  <si>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</si>
  <si>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</si>
  <si>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</si>
  <si>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</si>
  <si>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</si>
  <si>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</si>
  <si>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</si>
  <si>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</si>
  <si>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</si>
  <si>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</si>
  <si>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</si>
  <si>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</si>
  <si>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</si>
  <si>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</si>
  <si>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</si>
  <si>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</si>
  <si>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</si>
  <si>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</si>
  <si>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</si>
  <si>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</si>
  <si>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</si>
  <si>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</si>
  <si>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</si>
  <si>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</si>
  <si>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</si>
  <si>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</si>
  <si>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</si>
  <si>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</si>
  <si>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</si>
  <si>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</si>
  <si>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</si>
  <si>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</si>
  <si>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</si>
  <si>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</si>
  <si>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</si>
  <si>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</si>
  <si>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</si>
  <si>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</si>
  <si>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</si>
  <si>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</si>
  <si>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</si>
  <si>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</si>
  <si>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</si>
  <si>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</si>
  <si>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</si>
  <si>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</si>
  <si>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</si>
  <si>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</si>
  <si>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</si>
  <si>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</si>
  <si>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</si>
  <si>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</si>
  <si>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</si>
  <si>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</si>
  <si>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</si>
  <si>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</si>
  <si>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</si>
  <si>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</si>
  <si>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</si>
  <si>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</si>
  <si>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</si>
  <si>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</si>
  <si>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</si>
  <si>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</si>
  <si>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</si>
  <si>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</si>
  <si>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</si>
  <si>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</si>
  <si>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</si>
  <si>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</si>
  <si>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</si>
  <si>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</si>
  <si>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</si>
  <si>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</si>
  <si>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</si>
  <si>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</si>
  <si>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</si>
  <si>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</si>
  <si>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</si>
  <si>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</si>
  <si>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</si>
  <si>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</si>
  <si>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</si>
  <si>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</si>
  <si>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</si>
  <si>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</si>
  <si>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</si>
  <si>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</si>
  <si>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</si>
  <si>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</si>
  <si>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</si>
  <si>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</si>
  <si>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</si>
  <si>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</si>
  <si>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</si>
  <si>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</si>
  <si>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</si>
  <si>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</si>
  <si>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</si>
  <si>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</si>
  <si>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</si>
  <si>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</si>
  <si>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</si>
  <si>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</si>
  <si>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</si>
  <si>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</si>
  <si>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</si>
  <si>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</si>
  <si>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</si>
  <si>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</si>
  <si>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</si>
  <si>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</si>
  <si>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</si>
  <si>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</si>
  <si>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</si>
  <si>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</si>
  <si>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</si>
  <si>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</si>
  <si>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</si>
  <si>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</si>
  <si>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</si>
  <si>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</si>
  <si>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</si>
  <si>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</si>
  <si>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</si>
  <si>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</si>
  <si>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</si>
  <si>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</si>
  <si>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</si>
  <si>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</si>
  <si>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</si>
  <si>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</si>
  <si>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</si>
  <si>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</si>
  <si>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</si>
  <si>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</si>
  <si>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</si>
  <si>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</si>
  <si>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</si>
  <si>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</si>
  <si>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</si>
  <si>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</si>
  <si>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</si>
  <si>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</si>
  <si>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</si>
  <si>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</si>
  <si>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</si>
  <si>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</si>
  <si>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</si>
  <si>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</si>
  <si>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</si>
  <si>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</si>
  <si>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</si>
  <si>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</si>
  <si>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</si>
  <si>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</si>
  <si>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</si>
  <si>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</si>
  <si>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</si>
  <si>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</si>
  <si>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</si>
  <si>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</si>
  <si>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</si>
  <si>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</si>
  <si>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</si>
  <si>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</si>
  <si>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</si>
  <si>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</si>
  <si>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</si>
  <si>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</si>
  <si>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</si>
  <si>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</si>
  <si>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</si>
  <si>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</si>
  <si>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</si>
  <si>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</si>
  <si>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</si>
  <si>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</si>
  <si>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</si>
  <si>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</si>
  <si>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</si>
  <si>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</si>
  <si>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</si>
  <si>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</si>
  <si>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</si>
  <si>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</si>
  <si>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</si>
  <si>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</si>
  <si>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</si>
  <si>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</si>
  <si>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</si>
  <si>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</si>
  <si>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</si>
  <si>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</si>
  <si>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</si>
  <si>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</si>
  <si>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</si>
  <si>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</si>
  <si>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</si>
  <si>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</si>
  <si>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</si>
  <si>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</si>
  <si>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</si>
  <si>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</si>
  <si>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</si>
  <si>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</si>
  <si>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</si>
  <si>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</si>
  <si>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</si>
  <si>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</si>
  <si>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</si>
  <si>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</si>
  <si>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</si>
  <si>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</si>
  <si>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</si>
  <si>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</si>
  <si>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</si>
  <si>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</si>
  <si>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</si>
  <si>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</si>
  <si>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</si>
  <si>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</si>
  <si>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</si>
  <si>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</si>
  <si>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</si>
  <si>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</si>
  <si>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</si>
  <si>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</si>
  <si>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</si>
  <si>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</si>
  <si>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</si>
  <si>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</si>
  <si>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</si>
  <si>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</si>
  <si>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</si>
  <si>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</si>
  <si>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</si>
  <si>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</si>
  <si>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</si>
  <si>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</si>
  <si>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</si>
  <si>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</si>
  <si>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</si>
  <si>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</si>
  <si>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</si>
  <si>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</si>
  <si>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</si>
  <si>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</si>
  <si>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</si>
  <si>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</si>
  <si>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</si>
  <si>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</si>
  <si>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</si>
  <si>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</si>
  <si>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</si>
  <si>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</si>
  <si>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</si>
  <si>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</si>
  <si>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</si>
  <si>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</si>
  <si>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</si>
  <si>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</si>
  <si>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</si>
  <si>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</si>
  <si>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</si>
  <si>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</si>
  <si>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</si>
  <si>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</si>
  <si>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</si>
  <si>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</si>
  <si>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</si>
  <si>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</si>
  <si>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</si>
  <si>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</si>
  <si>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</si>
  <si>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</si>
  <si>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</si>
  <si>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</si>
  <si>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</si>
  <si>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</si>
  <si>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</si>
  <si>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</si>
  <si>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</si>
  <si>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</si>
  <si>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</si>
  <si>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</si>
  <si>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</si>
  <si>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</si>
  <si>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</si>
  <si>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</si>
  <si>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</si>
  <si>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</si>
  <si>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</si>
  <si>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</si>
  <si>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</si>
  <si>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</si>
  <si>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</si>
  <si>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</si>
  <si>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</si>
  <si>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</si>
  <si>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</si>
  <si>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</si>
  <si>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</si>
  <si>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</si>
  <si>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</si>
  <si>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</si>
  <si>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</si>
  <si>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</si>
  <si>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</si>
  <si>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</si>
  <si>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</si>
  <si>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</si>
  <si>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</si>
  <si>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</si>
  <si>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</si>
  <si>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</si>
  <si>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</si>
  <si>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</si>
  <si>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</si>
  <si>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</si>
  <si>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</si>
  <si>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</si>
  <si>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</si>
  <si>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</si>
  <si>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</si>
  <si>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</si>
  <si>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</si>
  <si>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</si>
  <si>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</si>
  <si>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</si>
  <si>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</si>
  <si>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</si>
  <si>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</si>
  <si>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</si>
  <si>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</si>
  <si>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</si>
  <si>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</si>
  <si>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</si>
  <si>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</si>
  <si>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</si>
  <si>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</si>
  <si>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</si>
  <si>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</si>
  <si>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</si>
  <si>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</si>
  <si>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</si>
  <si>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</si>
  <si>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</si>
  <si>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</si>
  <si>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</si>
  <si>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</si>
  <si>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</si>
  <si>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</si>
  <si>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</si>
  <si>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</si>
  <si>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</si>
  <si>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</si>
  <si>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</si>
  <si>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</si>
  <si>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</si>
  <si>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</si>
  <si>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</si>
  <si>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</si>
  <si>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</si>
  <si>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</si>
  <si>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</si>
  <si>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</si>
  <si>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</si>
  <si>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</si>
  <si>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</si>
  <si>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</si>
  <si>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</si>
  <si>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</si>
  <si>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</si>
  <si>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</si>
  <si>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</si>
  <si>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</si>
  <si>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</si>
  <si>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</si>
  <si>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</si>
  <si>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</si>
  <si>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</si>
  <si>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</si>
  <si>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</si>
  <si>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</si>
  <si>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</si>
  <si>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</si>
  <si>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</si>
  <si>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</si>
  <si>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</si>
  <si>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</si>
  <si>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</si>
  <si>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</si>
  <si>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</si>
  <si>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</si>
  <si>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</si>
  <si>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</si>
  <si>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</si>
  <si>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</si>
  <si>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</si>
  <si>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</si>
  <si>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</si>
  <si>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</si>
  <si>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</si>
  <si>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</si>
  <si>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</si>
  <si>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</si>
  <si>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</si>
  <si>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</si>
  <si>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</si>
  <si>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</si>
  <si>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</si>
  <si>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</si>
  <si>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</si>
  <si>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</si>
  <si>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</si>
  <si>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</si>
  <si>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</si>
  <si>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</si>
  <si>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</si>
  <si>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</si>
  <si>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</si>
  <si>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</si>
  <si>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</si>
  <si>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</si>
  <si>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</si>
  <si>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</si>
  <si>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</si>
  <si>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</si>
  <si>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</si>
  <si>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</si>
  <si>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</si>
  <si>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</si>
  <si>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</si>
  <si>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</si>
  <si>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</si>
  <si>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</si>
  <si>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</si>
  <si>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</si>
  <si>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</si>
  <si>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</si>
  <si>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</si>
  <si>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</si>
  <si>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</si>
  <si>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</si>
  <si>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</si>
  <si>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</si>
  <si>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</si>
  <si>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</si>
  <si>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</si>
  <si>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</si>
  <si>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</si>
  <si>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</si>
  <si>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</si>
  <si>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</si>
  <si>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</si>
  <si>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</si>
  <si>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</si>
  <si>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</si>
  <si>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</si>
  <si>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</si>
  <si>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</si>
  <si>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</si>
  <si>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</si>
  <si>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</si>
  <si>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</si>
  <si>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</si>
  <si>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</si>
  <si>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</si>
  <si>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</si>
  <si>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</si>
  <si>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</si>
  <si>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</si>
  <si>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</si>
  <si>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</si>
  <si>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</si>
  <si>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</si>
  <si>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</si>
  <si>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</si>
  <si>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</si>
  <si>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</si>
  <si>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</si>
  <si>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</si>
  <si>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</si>
  <si>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</si>
  <si>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</si>
  <si>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</si>
  <si>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</si>
  <si>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</si>
  <si>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</si>
  <si>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</si>
  <si>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</si>
  <si>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</si>
  <si>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</si>
  <si>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</si>
  <si>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</si>
  <si>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</si>
  <si>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</si>
  <si>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</si>
  <si>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</si>
  <si>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</si>
  <si>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</si>
  <si>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</si>
  <si>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</si>
  <si>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</si>
  <si>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</si>
  <si>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</si>
  <si>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</si>
  <si>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</si>
  <si>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</si>
  <si>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</si>
  <si>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</si>
  <si>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</si>
  <si>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</si>
  <si>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</si>
  <si>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</si>
  <si>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</si>
  <si>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</si>
  <si>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</si>
  <si>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</si>
  <si>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</si>
  <si>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</si>
  <si>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</si>
  <si>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</si>
  <si>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</si>
  <si>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</si>
  <si>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</si>
  <si>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</si>
  <si>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</si>
  <si>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</si>
  <si>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</si>
  <si>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</si>
  <si>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</si>
  <si>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</si>
  <si>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</si>
  <si>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</si>
  <si>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</si>
  <si>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</si>
  <si>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</si>
  <si>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</si>
  <si>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</si>
  <si>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</si>
  <si>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</si>
  <si>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</si>
  <si>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</si>
  <si>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</si>
  <si>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</si>
  <si>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</si>
  <si>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</si>
  <si>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</si>
  <si>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</si>
  <si>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</si>
  <si>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</si>
  <si>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</si>
  <si>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</si>
  <si>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</si>
  <si>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</si>
  <si>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</si>
  <si>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</si>
  <si>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</si>
  <si>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</si>
  <si>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</si>
  <si>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</si>
  <si>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</si>
  <si>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</si>
  <si>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</si>
  <si>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</si>
  <si>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</si>
  <si>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</si>
  <si>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</si>
  <si>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</si>
  <si>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</si>
  <si>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</si>
  <si>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</si>
  <si>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</si>
  <si>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</si>
  <si>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</si>
  <si>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</si>
  <si>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</si>
  <si>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</si>
  <si>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</si>
  <si>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</si>
  <si>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</si>
  <si>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</si>
  <si>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</si>
  <si>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</si>
  <si>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</si>
  <si>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</si>
  <si>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</si>
  <si>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</si>
  <si>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</si>
  <si>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</si>
  <si>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</si>
  <si>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</si>
  <si>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</si>
  <si>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</si>
  <si>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</si>
  <si>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</si>
  <si>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</si>
  <si>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</si>
  <si>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</si>
  <si>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</si>
  <si>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</si>
  <si>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</si>
  <si>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</si>
  <si>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</si>
  <si>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</si>
  <si>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</si>
  <si>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</si>
  <si>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</si>
  <si>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</si>
  <si>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</si>
  <si>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</si>
  <si>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</si>
  <si>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</si>
  <si>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</si>
  <si>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</si>
  <si>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</si>
  <si>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</si>
  <si>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</si>
  <si>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</si>
  <si>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</si>
  <si>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</si>
  <si>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</si>
  <si>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</si>
  <si>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</si>
  <si>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</si>
  <si>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</si>
  <si>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</si>
  <si>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</si>
  <si>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</si>
  <si>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</si>
  <si>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</si>
  <si>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</si>
  <si>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</si>
  <si>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</si>
  <si>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</si>
  <si>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</si>
  <si>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</si>
  <si>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</si>
  <si>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</si>
  <si>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</si>
  <si>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</si>
  <si>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</si>
  <si>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</si>
  <si>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</si>
  <si>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</si>
  <si>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</si>
  <si>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</si>
  <si>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</si>
  <si>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</si>
  <si>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</si>
  <si>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</si>
  <si>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</si>
  <si>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</si>
  <si>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</si>
  <si>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</si>
  <si>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</si>
  <si>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</si>
  <si>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</si>
  <si>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</si>
  <si>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</si>
  <si>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</si>
  <si>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</si>
  <si>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</si>
  <si>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</si>
  <si>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</si>
  <si>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</si>
  <si>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</si>
  <si>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</si>
  <si>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</si>
  <si>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</si>
  <si>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</si>
  <si>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</si>
  <si>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</si>
  <si>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</si>
  <si>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</si>
  <si>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</si>
  <si>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</si>
  <si>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</si>
  <si>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</si>
  <si>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</si>
  <si>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</si>
  <si>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</si>
  <si>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</si>
  <si>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</si>
  <si>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</si>
  <si>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</si>
  <si>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</si>
  <si>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</si>
  <si>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</si>
  <si>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</si>
  <si>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</si>
  <si>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</si>
  <si>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</si>
  <si>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</si>
  <si>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</si>
  <si>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</si>
  <si>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</si>
  <si>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</si>
  <si>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</si>
  <si>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</si>
  <si>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</si>
  <si>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</si>
  <si>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</si>
  <si>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</si>
  <si>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</si>
  <si>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</si>
  <si>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</si>
  <si>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</si>
  <si>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</si>
  <si>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</si>
  <si>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</si>
  <si>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</si>
  <si>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</si>
  <si>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</si>
  <si>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</si>
  <si>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</si>
  <si>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</si>
  <si>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</si>
  <si>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</si>
  <si>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</si>
  <si>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</si>
  <si>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</si>
  <si>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</si>
  <si>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</si>
  <si>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</si>
  <si>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</si>
  <si>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</si>
  <si>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</si>
  <si>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</si>
  <si>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</si>
  <si>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</si>
  <si>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</si>
  <si>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</si>
  <si>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</si>
  <si>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</si>
  <si>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</si>
  <si>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</si>
  <si>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</si>
  <si>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</si>
  <si>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</si>
  <si>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</si>
  <si>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</si>
  <si>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</si>
  <si>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</si>
  <si>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</si>
  <si>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</si>
  <si>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</si>
  <si>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</si>
  <si>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</si>
  <si>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</si>
  <si>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</si>
  <si>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</si>
  <si>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</si>
  <si>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</si>
  <si>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</si>
  <si>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</si>
  <si>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</si>
  <si>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</si>
  <si>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</si>
  <si>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</si>
  <si>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</si>
  <si>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</si>
  <si>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</si>
  <si>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</si>
  <si>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</si>
  <si>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</si>
  <si>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</si>
  <si>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</si>
  <si>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</si>
  <si>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</si>
  <si>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</si>
  <si>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</si>
  <si>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</si>
  <si>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</si>
  <si>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</si>
  <si>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</si>
  <si>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</si>
  <si>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</si>
  <si>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</si>
  <si>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</si>
  <si>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</si>
  <si>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</si>
  <si>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</si>
  <si>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</si>
  <si>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</si>
  <si>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</si>
  <si>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</si>
  <si>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</si>
  <si>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</si>
  <si>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</si>
  <si>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</si>
  <si>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</si>
  <si>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</si>
  <si>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</si>
  <si>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</si>
  <si>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</si>
  <si>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</si>
  <si>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</si>
  <si>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</si>
  <si>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</si>
  <si>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</si>
  <si>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</si>
  <si>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</si>
  <si>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</si>
  <si>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</si>
  <si>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</si>
  <si>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</si>
  <si>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</si>
  <si>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</si>
  <si>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</si>
  <si>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</si>
  <si>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</si>
  <si>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</si>
  <si>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</si>
  <si>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</si>
  <si>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</si>
  <si>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</si>
  <si>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</si>
  <si>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</si>
  <si>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</si>
  <si>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</si>
  <si>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</si>
  <si>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</si>
  <si>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</si>
  <si>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</si>
  <si>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</si>
  <si>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</si>
  <si>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</si>
  <si>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</si>
  <si>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</si>
  <si>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</si>
  <si>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</si>
  <si>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</si>
  <si>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</si>
  <si>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</si>
  <si>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</si>
  <si>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</si>
  <si>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</si>
  <si>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</si>
  <si>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</si>
  <si>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</si>
  <si>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</si>
  <si>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</si>
  <si>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</si>
  <si>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</si>
  <si>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</si>
  <si>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</si>
  <si>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</si>
  <si>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</si>
  <si>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</si>
  <si>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</si>
  <si>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</si>
  <si>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</si>
  <si>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</si>
  <si>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</si>
  <si>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</si>
  <si>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</si>
  <si>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</si>
  <si>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</si>
  <si>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</si>
  <si>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</si>
  <si>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</si>
  <si>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</si>
  <si>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</si>
  <si>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</si>
  <si>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</si>
  <si>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</si>
  <si>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</si>
  <si>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</si>
  <si>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</si>
  <si>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</si>
  <si>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</si>
  <si>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</si>
  <si>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</si>
  <si>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</si>
  <si>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</si>
  <si>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</si>
  <si>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</si>
  <si>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</si>
  <si>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</si>
  <si>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</si>
  <si>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</si>
  <si>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</si>
  <si>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</si>
  <si>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</si>
  <si>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</si>
  <si>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</si>
  <si>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</si>
  <si>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</si>
  <si>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</si>
  <si>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</si>
  <si>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</si>
  <si>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</si>
  <si>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</si>
  <si>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</si>
  <si>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</si>
  <si>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</si>
  <si>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</si>
  <si>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</si>
  <si>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</si>
  <si>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</si>
  <si>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</si>
  <si>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</si>
  <si>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</si>
  <si>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</si>
  <si>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</si>
  <si>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</si>
  <si>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</si>
  <si>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</si>
  <si>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</si>
  <si>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</si>
  <si>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</si>
  <si>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</si>
  <si>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</si>
  <si>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</si>
  <si>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</si>
  <si>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</si>
  <si>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</si>
  <si>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</si>
  <si>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</si>
  <si>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</si>
  <si>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</si>
  <si>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</si>
  <si>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</si>
  <si>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</si>
  <si>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</si>
  <si>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</si>
  <si>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</si>
  <si>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</si>
  <si>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</si>
  <si>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</si>
  <si>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</si>
  <si>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</si>
  <si>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</si>
  <si>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</si>
  <si>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</si>
  <si>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</si>
  <si>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</si>
  <si>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</si>
  <si>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</si>
  <si>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</si>
  <si>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</si>
  <si>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</si>
  <si>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</si>
  <si>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</si>
  <si>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</si>
  <si>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</si>
  <si>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</si>
  <si>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</si>
  <si>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</si>
  <si>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</si>
  <si>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</si>
  <si>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</si>
  <si>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</si>
  <si>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</si>
  <si>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</si>
  <si>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</si>
  <si>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</si>
  <si>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</si>
  <si>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</si>
  <si>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</si>
  <si>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</si>
  <si>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</si>
  <si>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</si>
  <si>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</si>
  <si>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</si>
  <si>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</si>
  <si>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</si>
  <si>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</si>
  <si>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</si>
  <si>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</si>
  <si>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</si>
  <si>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</si>
  <si>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</si>
  <si>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</si>
  <si>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</si>
  <si>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</si>
  <si>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</si>
  <si>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</si>
  <si>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</si>
  <si>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</si>
  <si>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</si>
  <si>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</si>
  <si>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</si>
  <si>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</si>
  <si>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</si>
  <si>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</si>
  <si>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</si>
  <si>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</si>
  <si>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</si>
  <si>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</si>
  <si>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</si>
  <si>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</si>
  <si>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</si>
  <si>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</si>
  <si>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</si>
  <si>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</si>
  <si>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</si>
  <si>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</si>
  <si>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</si>
  <si>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</si>
  <si>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</si>
  <si>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</si>
  <si>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</si>
  <si>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</si>
  <si>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</si>
  <si>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</si>
  <si>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</si>
  <si>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</si>
  <si>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</si>
  <si>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</si>
  <si>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</si>
  <si>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</si>
  <si>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</si>
  <si>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</si>
  <si>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</si>
  <si>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</si>
  <si>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</si>
  <si>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</si>
  <si>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</si>
  <si>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</si>
  <si>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</si>
  <si>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</si>
  <si>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</si>
  <si>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</si>
  <si>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</si>
  <si>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</si>
  <si>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</si>
  <si>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</si>
  <si>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</si>
  <si>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</si>
  <si>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</si>
  <si>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</si>
  <si>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</si>
  <si>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</si>
  <si>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</si>
  <si>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</si>
  <si>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</si>
  <si>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</si>
  <si>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</si>
  <si>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</si>
  <si>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</si>
  <si>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</si>
  <si>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</si>
  <si>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</si>
  <si>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</si>
  <si>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</si>
  <si>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</si>
  <si>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</si>
  <si>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</si>
  <si>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</si>
  <si>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</si>
  <si>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</si>
  <si>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</si>
  <si>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</si>
  <si>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</si>
  <si>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</si>
  <si>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</si>
  <si>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</si>
  <si>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</si>
  <si>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</si>
  <si>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</si>
  <si>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</si>
  <si>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</si>
  <si>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</si>
  <si>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</si>
  <si>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</si>
  <si>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</si>
  <si>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</si>
  <si>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</si>
  <si>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</si>
  <si>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</si>
  <si>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</si>
  <si>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</si>
  <si>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</si>
  <si>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</si>
  <si>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</si>
  <si>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</si>
  <si>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</si>
  <si>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</si>
  <si>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</si>
  <si>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</si>
  <si>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</si>
  <si>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</si>
  <si>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</si>
  <si>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</si>
  <si>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</si>
  <si>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</si>
  <si>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</si>
  <si>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</si>
  <si>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</si>
  <si>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</si>
  <si>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</si>
  <si>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</si>
  <si>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</si>
  <si>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</si>
  <si>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</si>
  <si>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</si>
  <si>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</si>
  <si>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</si>
  <si>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</si>
  <si>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</si>
  <si>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</si>
  <si>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</si>
  <si>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</si>
  <si>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</si>
  <si>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</si>
  <si>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</si>
  <si>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</si>
  <si>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</si>
  <si>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</si>
  <si>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</si>
  <si>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</si>
  <si>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</si>
  <si>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</si>
  <si>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</si>
  <si>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</si>
  <si>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</si>
  <si>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</si>
  <si>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</si>
  <si>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</si>
  <si>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</si>
  <si>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</si>
  <si>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</si>
  <si>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</si>
  <si>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</si>
  <si>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</si>
  <si>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</si>
  <si>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</si>
  <si>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</si>
  <si>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</si>
  <si>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</si>
  <si>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</si>
  <si>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</si>
  <si>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</si>
  <si>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</si>
  <si>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</si>
  <si>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</si>
  <si>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</si>
  <si>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</si>
  <si>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</si>
  <si>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</si>
  <si>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</si>
  <si>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</si>
  <si>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</si>
  <si>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</si>
  <si>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</si>
  <si>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</si>
  <si>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</si>
  <si>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</si>
  <si>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</si>
  <si>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</si>
  <si>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</si>
  <si>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</si>
  <si>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</si>
  <si>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</si>
  <si>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</si>
  <si>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</si>
  <si>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</si>
  <si>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</si>
  <si>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</si>
  <si>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</si>
  <si>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</si>
  <si>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</si>
  <si>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</si>
  <si>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</si>
  <si>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</si>
  <si>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</si>
  <si>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</si>
  <si>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</si>
  <si>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</si>
  <si>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</si>
  <si>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</si>
  <si>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</si>
  <si>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</si>
  <si>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</si>
  <si>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</si>
  <si>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</si>
  <si>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</si>
  <si>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</si>
  <si>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</si>
  <si>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</si>
  <si>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</si>
  <si>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</si>
  <si>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</si>
  <si>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</si>
  <si>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</si>
  <si>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</si>
  <si>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</si>
  <si>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</si>
  <si>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</si>
  <si>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</si>
  <si>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</si>
  <si>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</si>
  <si>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</si>
  <si>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</si>
  <si>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</si>
  <si>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</si>
  <si>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</si>
  <si>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</si>
  <si>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</si>
  <si>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</si>
  <si>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</si>
  <si>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</si>
  <si>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</si>
  <si>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</si>
  <si>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</si>
  <si>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</si>
  <si>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</si>
  <si>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</si>
  <si>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</si>
  <si>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</si>
  <si>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</si>
  <si>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</si>
  <si>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</si>
  <si>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</si>
  <si>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</si>
  <si>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</si>
  <si>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</si>
  <si>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</si>
  <si>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</si>
  <si>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</si>
  <si>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</si>
  <si>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</si>
  <si>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</si>
  <si>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</si>
  <si>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</si>
  <si>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</si>
  <si>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</si>
  <si>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</si>
  <si>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</si>
  <si>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</si>
  <si>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</si>
  <si>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</si>
  <si>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</si>
  <si>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</si>
  <si>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</si>
  <si>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</si>
  <si>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</si>
  <si>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</si>
  <si>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</si>
  <si>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</si>
  <si>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</si>
  <si>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</si>
  <si>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</si>
  <si>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</si>
  <si>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</si>
  <si>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</si>
  <si>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</si>
  <si>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</si>
  <si>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</si>
  <si>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</si>
  <si>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</si>
  <si>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</si>
  <si>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</si>
  <si>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</si>
  <si>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</si>
  <si>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</si>
  <si>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</si>
  <si>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</si>
  <si>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</si>
  <si>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</si>
  <si>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</si>
  <si>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</si>
  <si>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</si>
  <si>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</si>
  <si>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</si>
  <si>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</si>
  <si>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</si>
  <si>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</si>
  <si>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</si>
  <si>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</si>
  <si>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</si>
  <si>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</si>
  <si>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</si>
  <si>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</si>
  <si>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</si>
  <si>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</si>
  <si>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</si>
  <si>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</si>
  <si>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</si>
  <si>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</si>
  <si>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</si>
  <si>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</si>
  <si>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</si>
  <si>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</si>
  <si>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</si>
  <si>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</si>
  <si>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</si>
  <si>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</si>
  <si>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</si>
  <si>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</si>
  <si>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</si>
  <si>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</si>
  <si>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</si>
  <si>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</si>
  <si>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</si>
  <si>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</si>
  <si>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</si>
  <si>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</si>
  <si>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</si>
  <si>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</si>
  <si>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</si>
  <si>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</si>
  <si>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</si>
  <si>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</si>
  <si>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</si>
  <si>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</si>
  <si>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</si>
  <si>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</si>
  <si>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</si>
  <si>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</si>
  <si>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</si>
  <si>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</si>
  <si>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</si>
  <si>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</si>
  <si>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</si>
  <si>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</si>
  <si>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</si>
  <si>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</si>
  <si>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</si>
  <si>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</si>
  <si>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</si>
  <si>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</si>
  <si>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</si>
  <si>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</si>
  <si>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</si>
  <si>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</si>
  <si>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</si>
  <si>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</si>
  <si>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</si>
  <si>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</si>
  <si>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</si>
  <si>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</si>
  <si>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</si>
  <si>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</si>
  <si>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</si>
  <si>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</si>
  <si>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</si>
  <si>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</si>
  <si>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</si>
  <si>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</si>
  <si>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</si>
  <si>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</si>
  <si>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</si>
  <si>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</si>
  <si>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</si>
  <si>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</si>
  <si>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</si>
  <si>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</si>
  <si>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</si>
  <si>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</si>
  <si>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</si>
  <si>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</si>
  <si>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</si>
  <si>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</si>
  <si>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</si>
  <si>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</si>
  <si>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</si>
  <si>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</si>
  <si>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</si>
  <si>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</si>
  <si>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</si>
  <si>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</si>
  <si>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</si>
  <si>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</si>
  <si>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</si>
  <si>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</si>
  <si>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</si>
  <si>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</si>
  <si>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</si>
  <si>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</si>
  <si>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</si>
  <si>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</si>
  <si>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</si>
  <si>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</si>
  <si>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</si>
  <si>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</si>
  <si>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</si>
  <si>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</si>
  <si>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</si>
  <si>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</si>
  <si>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</si>
  <si>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</si>
  <si>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</si>
  <si>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</si>
  <si>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</si>
  <si>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</si>
  <si>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</si>
  <si>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</si>
  <si>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</si>
  <si>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</si>
  <si>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</si>
  <si>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</si>
  <si>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</si>
  <si>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</si>
  <si>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</si>
  <si>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</si>
  <si>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</si>
  <si>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</si>
  <si>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</si>
  <si>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</si>
  <si>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</si>
  <si>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</si>
  <si>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</si>
  <si>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</si>
  <si>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</si>
  <si>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</si>
  <si>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</si>
  <si>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</si>
  <si>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</si>
  <si>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</si>
  <si>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</si>
  <si>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</si>
  <si>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</si>
  <si>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</si>
  <si>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</si>
  <si>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</si>
  <si>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</si>
  <si>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</si>
  <si>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</si>
  <si>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</si>
  <si>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</si>
  <si>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</si>
  <si>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</si>
  <si>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</si>
  <si>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</si>
  <si>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</si>
  <si>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</si>
  <si>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</si>
  <si>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</si>
  <si>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</si>
  <si>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</si>
  <si>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</si>
  <si>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</si>
  <si>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</si>
  <si>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</si>
  <si>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</si>
  <si>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</si>
  <si>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</si>
  <si>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</si>
  <si>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</si>
  <si>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</si>
  <si>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</si>
  <si>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</si>
  <si>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</si>
  <si>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</si>
  <si>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</si>
  <si>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</si>
  <si>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</si>
  <si>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</si>
  <si>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</si>
  <si>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</si>
  <si>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</si>
  <si>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</si>
  <si>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</si>
  <si>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</si>
  <si>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</si>
  <si>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</si>
  <si>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</si>
  <si>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</si>
  <si>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</si>
  <si>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</si>
  <si>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</si>
  <si>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</si>
  <si>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</si>
  <si>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</si>
  <si>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</si>
  <si>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</si>
  <si>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</si>
  <si>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</si>
  <si>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</si>
  <si>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</si>
  <si>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</si>
  <si>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</si>
  <si>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</si>
  <si>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</si>
  <si>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</si>
  <si>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</si>
  <si>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</si>
  <si>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</si>
  <si>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</si>
  <si>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</si>
  <si>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</si>
  <si>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</si>
  <si>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</si>
  <si>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</si>
  <si>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</si>
  <si>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</si>
  <si>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</si>
  <si>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</si>
  <si>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</si>
  <si>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</si>
  <si>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</si>
  <si>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</si>
  <si>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</si>
  <si>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</si>
  <si>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</si>
  <si>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</si>
  <si>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</si>
  <si>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</si>
  <si>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</si>
  <si>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</si>
  <si>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</si>
  <si>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</si>
  <si>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</si>
  <si>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</si>
  <si>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</si>
  <si>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</si>
  <si>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</si>
  <si>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</si>
  <si>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</si>
  <si>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</si>
  <si>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</si>
  <si>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</si>
  <si>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</si>
  <si>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</si>
  <si>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</si>
  <si>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</si>
  <si>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</si>
  <si>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</si>
  <si>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</si>
  <si>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</si>
  <si>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</si>
  <si>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</si>
  <si>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</si>
  <si>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</si>
  <si>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</si>
  <si>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</si>
  <si>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</si>
  <si>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</si>
  <si>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</si>
  <si>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</si>
  <si>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</si>
  <si>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</si>
  <si>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</si>
  <si>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</si>
  <si>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</si>
  <si>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</si>
  <si>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</si>
  <si>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</si>
  <si>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</si>
  <si>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</si>
  <si>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</si>
  <si>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</si>
  <si>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</si>
  <si>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</si>
  <si>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</si>
  <si>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</si>
  <si>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</si>
  <si>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</si>
  <si>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</si>
  <si>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</si>
  <si>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</si>
  <si>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</si>
  <si>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</si>
  <si>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</si>
  <si>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</si>
  <si>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</si>
  <si>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</si>
  <si>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</si>
  <si>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</si>
  <si>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</si>
  <si>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</si>
  <si>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</si>
  <si>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</si>
  <si>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</si>
  <si>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</si>
  <si>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</si>
  <si>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</si>
  <si>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</si>
  <si>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</si>
  <si>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</si>
  <si>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</si>
  <si>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</si>
  <si>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</si>
  <si>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</si>
  <si>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</si>
  <si>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</si>
  <si>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</si>
  <si>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</si>
  <si>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</si>
  <si>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</si>
  <si>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</si>
  <si>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</si>
  <si>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</si>
  <si>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</si>
  <si>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</si>
  <si>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</si>
  <si>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</si>
  <si>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</si>
  <si>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</si>
  <si>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</si>
  <si>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</si>
  <si>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</si>
  <si>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</si>
  <si>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</si>
  <si>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</si>
  <si>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</si>
  <si>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</si>
  <si>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</si>
  <si>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</si>
  <si>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</si>
  <si>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</si>
  <si>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</si>
  <si>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</si>
  <si>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</si>
  <si>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</si>
  <si>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</si>
  <si>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</si>
  <si>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</si>
  <si>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</si>
  <si>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</si>
  <si>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</si>
  <si>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</si>
  <si>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</si>
  <si>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</si>
  <si>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</si>
  <si>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</si>
  <si>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</si>
  <si>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</si>
  <si>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</si>
  <si>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</si>
  <si>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</si>
  <si>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</si>
  <si>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</si>
  <si>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</si>
  <si>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</si>
  <si>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</si>
  <si>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</si>
  <si>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</si>
  <si>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</si>
  <si>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</si>
  <si>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</si>
  <si>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</si>
  <si>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</si>
  <si>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</si>
  <si>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</si>
  <si>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</si>
  <si>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</si>
  <si>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</si>
  <si>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</si>
  <si>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</si>
  <si>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</si>
  <si>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</si>
  <si>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</si>
  <si>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</si>
  <si>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</si>
  <si>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</si>
  <si>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</si>
  <si>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</si>
  <si>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</si>
  <si>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</si>
  <si>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</si>
  <si>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</si>
  <si>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</si>
  <si>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</si>
  <si>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</si>
  <si>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</si>
  <si>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</si>
  <si>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</si>
  <si>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</si>
  <si>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</si>
  <si>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</si>
  <si>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</si>
  <si>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</si>
  <si>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</si>
  <si>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</si>
  <si>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</si>
  <si>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</si>
  <si>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</si>
  <si>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</si>
  <si>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</si>
  <si>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</si>
  <si>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</si>
  <si>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</si>
  <si>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</si>
  <si>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</si>
  <si>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</si>
  <si>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</si>
  <si>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</si>
  <si>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</si>
  <si>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</si>
  <si>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</si>
  <si>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</si>
  <si>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</si>
  <si>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</si>
  <si>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</si>
  <si>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</si>
  <si>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</si>
  <si>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</si>
  <si>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</si>
  <si>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</si>
  <si>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</si>
  <si>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</si>
  <si>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</si>
  <si>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</si>
  <si>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</si>
  <si>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</si>
  <si>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</si>
  <si>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</si>
  <si>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</si>
  <si>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</si>
  <si>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</si>
  <si>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</si>
  <si>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</si>
  <si>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</si>
  <si>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</si>
  <si>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</si>
  <si>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</si>
  <si>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</si>
  <si>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</si>
  <si>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</si>
  <si>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</si>
  <si>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</si>
  <si>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</si>
  <si>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</si>
  <si>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</si>
  <si>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</si>
  <si>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</si>
  <si>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</si>
  <si>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</si>
  <si>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</si>
  <si>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</si>
  <si>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</si>
  <si>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</si>
  <si>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</si>
  <si>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</si>
  <si>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</si>
  <si>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</si>
  <si>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</si>
  <si>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</si>
  <si>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</si>
  <si>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</si>
  <si>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</si>
  <si>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</si>
  <si>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</si>
  <si>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</si>
  <si>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</si>
  <si>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</si>
  <si>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</si>
  <si>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</si>
  <si>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</si>
  <si>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</si>
  <si>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</si>
  <si>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</si>
  <si>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</si>
  <si>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</si>
  <si>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</si>
  <si>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</si>
  <si>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</si>
  <si>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</si>
  <si>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</si>
  <si>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</si>
  <si>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</si>
  <si>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</si>
  <si>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</si>
  <si>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</si>
  <si>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</si>
  <si>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</si>
  <si>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</si>
  <si>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</si>
  <si>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</si>
  <si>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</si>
  <si>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</si>
  <si>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</si>
  <si>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</si>
  <si>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</si>
  <si>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</si>
  <si>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</si>
  <si>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</si>
  <si>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</si>
  <si>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</si>
  <si>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</si>
  <si>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</si>
  <si>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</si>
  <si>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</si>
  <si>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</si>
  <si>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</si>
  <si>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</si>
  <si>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</si>
  <si>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</si>
  <si>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</si>
  <si>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</si>
  <si>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</si>
  <si>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</si>
  <si>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</si>
  <si>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</si>
  <si>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</si>
  <si>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</si>
  <si>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</si>
  <si>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</si>
  <si>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</si>
  <si>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</si>
  <si>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</si>
  <si>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</si>
  <si>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</si>
  <si>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</si>
  <si>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</si>
  <si>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</si>
  <si>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</si>
  <si>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</si>
  <si>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</si>
  <si>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</si>
  <si>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</si>
  <si>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</si>
  <si>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</si>
  <si>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</si>
  <si>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</si>
  <si>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</si>
  <si>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</si>
  <si>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</si>
  <si>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</si>
  <si>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</si>
  <si>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</si>
  <si>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</si>
  <si>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</si>
  <si>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</si>
  <si>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</si>
  <si>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</si>
  <si>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</si>
  <si>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</si>
  <si>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</si>
  <si>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</si>
  <si>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</si>
  <si>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</si>
  <si>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</si>
  <si>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</si>
  <si>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</si>
  <si>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</si>
  <si>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</si>
  <si>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</si>
  <si>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</si>
  <si>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</si>
  <si>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</si>
  <si>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</si>
  <si>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</si>
  <si>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</si>
  <si>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</si>
  <si>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</si>
  <si>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</si>
  <si>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</si>
  <si>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</si>
  <si>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</si>
  <si>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</si>
  <si>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</si>
  <si>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</si>
  <si>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</si>
  <si>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</si>
  <si>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</si>
  <si>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</si>
  <si>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</si>
  <si>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</si>
  <si>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</si>
  <si>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</si>
  <si>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</si>
  <si>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</si>
  <si>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</si>
  <si>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</si>
  <si>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</si>
  <si>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</si>
  <si>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</si>
  <si>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</si>
  <si>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</si>
  <si>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</si>
  <si>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</si>
  <si>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</si>
  <si>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</si>
  <si>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</si>
  <si>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</si>
  <si>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</si>
  <si>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</si>
  <si>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</si>
  <si>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</si>
  <si>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</si>
  <si>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</si>
  <si>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</si>
  <si>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</si>
  <si>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</si>
  <si>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</si>
  <si>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</si>
  <si>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</si>
  <si>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</si>
  <si>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</si>
  <si>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</si>
  <si>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</si>
  <si>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</si>
  <si>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</si>
  <si>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</si>
  <si>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</si>
  <si>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</si>
  <si>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</si>
  <si>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</si>
  <si>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</si>
  <si>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</si>
  <si>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</si>
  <si>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</si>
  <si>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</si>
  <si>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</si>
  <si>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</si>
  <si>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</si>
  <si>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</si>
  <si>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</si>
  <si>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</si>
  <si>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</si>
  <si>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</si>
  <si>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</si>
  <si>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</si>
  <si>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</si>
  <si>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</si>
  <si>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</si>
  <si>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</si>
  <si>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</si>
  <si>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</si>
  <si>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</si>
  <si>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</si>
  <si>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</si>
  <si>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</si>
  <si>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</si>
  <si>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</si>
  <si>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</si>
  <si>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</si>
  <si>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</si>
  <si>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</si>
  <si>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</si>
  <si>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</si>
  <si>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</si>
  <si>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</si>
  <si>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</si>
  <si>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</si>
  <si>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</si>
  <si>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</si>
  <si>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</si>
  <si>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</si>
  <si>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</si>
  <si>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</si>
  <si>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</si>
  <si>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</si>
  <si>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</si>
  <si>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</si>
  <si>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</si>
  <si>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</si>
  <si>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</si>
  <si>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</si>
  <si>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</si>
  <si>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</si>
  <si>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</si>
  <si>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</si>
  <si>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</si>
  <si>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</si>
  <si>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</si>
  <si>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</si>
  <si>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</si>
  <si>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</si>
  <si>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</si>
  <si>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</si>
  <si>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</si>
  <si>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</si>
  <si>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</si>
  <si>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</si>
  <si>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</si>
  <si>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</si>
  <si>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</si>
  <si>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</si>
  <si>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</si>
  <si>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</si>
  <si>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</si>
  <si>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</si>
  <si>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</si>
  <si>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</si>
  <si>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</si>
  <si>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</si>
  <si>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</si>
  <si>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</si>
  <si>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</si>
  <si>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</si>
  <si>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</si>
  <si>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</si>
  <si>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</si>
  <si>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</si>
  <si>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</si>
  <si>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</si>
  <si>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</si>
  <si>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</si>
  <si>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</si>
  <si>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</si>
  <si>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</si>
  <si>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</si>
  <si>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</si>
  <si>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</si>
  <si>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</si>
  <si>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</si>
  <si>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</si>
  <si>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</si>
  <si>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</si>
  <si>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</si>
  <si>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</si>
  <si>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</si>
  <si>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</si>
  <si>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</si>
  <si>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</si>
  <si>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</si>
  <si>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</si>
  <si>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</si>
  <si>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</si>
  <si>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</si>
  <si>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</si>
  <si>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</si>
  <si>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</si>
  <si>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</si>
  <si>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</si>
  <si>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</si>
  <si>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</si>
  <si>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</si>
  <si>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</si>
  <si>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</si>
  <si>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</si>
  <si>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</si>
  <si>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</si>
  <si>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</si>
  <si>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</si>
  <si>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</si>
  <si>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</si>
  <si>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</si>
  <si>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</si>
  <si>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</si>
  <si>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</si>
  <si>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</si>
  <si>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</si>
  <si>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</si>
  <si>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</si>
  <si>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</si>
  <si>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</si>
  <si>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</si>
  <si>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</si>
  <si>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</si>
  <si>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</si>
  <si>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</si>
  <si>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</si>
  <si>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</si>
  <si>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</si>
  <si>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</si>
  <si>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</si>
  <si>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</si>
  <si>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</si>
  <si>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</si>
  <si>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</si>
  <si>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</si>
  <si>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</si>
  <si>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</si>
  <si>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</si>
  <si>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</si>
  <si>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</si>
  <si>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</si>
  <si>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</si>
  <si>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</si>
  <si>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</si>
  <si>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</si>
  <si>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</si>
  <si>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</si>
  <si>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</si>
  <si>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</si>
  <si>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</si>
  <si>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</si>
  <si>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</si>
  <si>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</si>
  <si>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</si>
  <si>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</si>
  <si>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</si>
  <si>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</si>
  <si>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</si>
  <si>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</si>
  <si>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</si>
  <si>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</si>
  <si>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</si>
  <si>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</si>
  <si>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</si>
  <si>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</si>
  <si>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</si>
  <si>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</si>
  <si>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</si>
  <si>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</si>
  <si>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</si>
  <si>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</si>
  <si>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</si>
  <si>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</si>
  <si>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</si>
  <si>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</si>
  <si>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</si>
  <si>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</si>
  <si>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</si>
  <si>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</si>
  <si>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</si>
  <si>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</si>
  <si>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</si>
  <si>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</si>
  <si>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</si>
  <si>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</si>
  <si>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</si>
  <si>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</si>
  <si>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</si>
  <si>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</si>
  <si>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</si>
  <si>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</si>
  <si>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</si>
  <si>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</si>
  <si>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</si>
  <si>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</si>
  <si>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</si>
  <si>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</si>
  <si>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</si>
  <si>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</si>
  <si>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</si>
  <si>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</si>
  <si>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</si>
  <si>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</si>
  <si>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</si>
  <si>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</si>
  <si>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</si>
  <si>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</si>
  <si>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</si>
  <si>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</si>
  <si>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</si>
  <si>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</si>
  <si>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</si>
  <si>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</si>
  <si>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</si>
  <si>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</si>
  <si>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</si>
  <si>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</si>
  <si>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</si>
  <si>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</si>
  <si>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</si>
  <si>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</si>
  <si>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</si>
  <si>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</si>
  <si>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</si>
  <si>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</si>
  <si>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</si>
  <si>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</si>
  <si>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</si>
  <si>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</si>
  <si>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</si>
  <si>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</si>
  <si>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</si>
  <si>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</si>
  <si>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</si>
  <si>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</si>
  <si>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</si>
  <si>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</si>
  <si>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</si>
  <si>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</si>
  <si>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</si>
  <si>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</si>
  <si>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</si>
  <si>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</si>
  <si>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</si>
  <si>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</si>
  <si>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</si>
  <si>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</si>
  <si>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</si>
  <si>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</si>
  <si>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</si>
  <si>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</si>
  <si>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</si>
  <si>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</si>
  <si>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</si>
  <si>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</si>
  <si>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</si>
  <si>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</si>
  <si>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</si>
  <si>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</si>
  <si>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</si>
  <si>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</si>
  <si>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</si>
  <si>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</si>
  <si>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</si>
  <si>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</si>
  <si>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</si>
  <si>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</si>
  <si>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</si>
  <si>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</si>
  <si>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</si>
  <si>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</si>
  <si>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</si>
  <si>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</si>
  <si>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</si>
  <si>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</si>
  <si>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</si>
  <si>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</si>
  <si>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</si>
  <si>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</si>
  <si>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</si>
  <si>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</si>
  <si>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</si>
  <si>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</si>
  <si>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</si>
  <si>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</si>
  <si>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</si>
  <si>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</si>
  <si>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</si>
  <si>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</si>
  <si>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</si>
  <si>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</si>
  <si>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</si>
  <si>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</si>
  <si>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</si>
  <si>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</si>
  <si>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</si>
  <si>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</si>
  <si>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</si>
  <si>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</si>
  <si>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</si>
  <si>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</si>
  <si>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</si>
  <si>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</si>
  <si>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</si>
  <si>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</si>
  <si>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</si>
  <si>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</si>
  <si>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</si>
  <si>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</si>
  <si>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</si>
  <si>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</si>
  <si>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</si>
  <si>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</si>
  <si>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</si>
  <si>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</si>
  <si>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</si>
  <si>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</si>
  <si>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</si>
  <si>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</si>
  <si>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</si>
  <si>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</si>
  <si>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</si>
  <si>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</si>
  <si>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</si>
  <si>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</si>
  <si>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</si>
  <si>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</si>
  <si>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</si>
  <si>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</si>
  <si>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</si>
  <si>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</si>
  <si>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</si>
  <si>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</si>
  <si>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</si>
  <si>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</si>
  <si>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</si>
  <si>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</si>
  <si>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</si>
  <si>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</si>
  <si>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</si>
  <si>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</si>
  <si>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</si>
  <si>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</si>
  <si>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</si>
  <si>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</si>
  <si>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</si>
  <si>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</si>
  <si>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</si>
  <si>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</si>
  <si>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</si>
  <si>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</si>
  <si>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</si>
  <si>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</si>
  <si>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</si>
  <si>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</si>
  <si>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</si>
  <si>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</si>
  <si>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</si>
  <si>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</si>
  <si>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</si>
  <si>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</si>
  <si>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</si>
  <si>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</si>
  <si>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</si>
  <si>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</si>
  <si>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</si>
  <si>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</si>
  <si>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</si>
  <si>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</si>
  <si>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</si>
  <si>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</si>
  <si>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</si>
  <si>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</si>
  <si>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</si>
  <si>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</si>
  <si>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</si>
  <si>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</si>
  <si>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</si>
  <si>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</si>
  <si>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</si>
  <si>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</si>
  <si>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</si>
  <si>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</si>
  <si>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</si>
  <si>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</si>
  <si>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</si>
  <si>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</si>
  <si>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</si>
  <si>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</si>
  <si>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</si>
  <si>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</si>
  <si>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</si>
  <si>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</si>
  <si>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</si>
  <si>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</si>
  <si>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</si>
  <si>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</si>
  <si>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</si>
  <si>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</si>
  <si>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</si>
  <si>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</si>
  <si>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</si>
  <si>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</si>
  <si>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</si>
  <si>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</si>
  <si>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</si>
  <si>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</si>
  <si>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</si>
  <si>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</si>
  <si>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</si>
  <si>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</si>
  <si>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</si>
  <si>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</si>
  <si>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</si>
  <si>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</si>
  <si>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</si>
  <si>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</si>
  <si>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</si>
  <si>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</si>
  <si>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</si>
  <si>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</si>
  <si>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</si>
  <si>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</si>
  <si>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</si>
  <si>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</si>
  <si>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</si>
  <si>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</si>
  <si>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</si>
  <si>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</si>
  <si>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</si>
  <si>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</si>
  <si>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</si>
  <si>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</si>
  <si>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</si>
  <si>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</si>
  <si>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</si>
  <si>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</si>
  <si>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</si>
  <si>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</si>
  <si>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</si>
  <si>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</si>
  <si>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</si>
  <si>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</si>
  <si>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</si>
  <si>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</si>
  <si>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</si>
  <si>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</si>
  <si>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</si>
  <si>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</si>
  <si>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</si>
  <si>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</si>
  <si>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</si>
  <si>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</si>
  <si>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</si>
  <si>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</si>
  <si>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</si>
  <si>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</si>
  <si>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</si>
  <si>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</si>
  <si>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</si>
  <si>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</si>
  <si>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</si>
  <si>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</si>
  <si>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</si>
  <si>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</si>
  <si>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</si>
  <si>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</si>
  <si>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</si>
  <si>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</si>
  <si>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</si>
  <si>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</si>
  <si>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</si>
  <si>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</si>
  <si>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</si>
  <si>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</si>
  <si>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</si>
  <si>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</si>
  <si>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</si>
  <si>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</si>
  <si>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</si>
  <si>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</si>
  <si>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</si>
  <si>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</si>
  <si>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</si>
  <si>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</si>
  <si>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</si>
  <si>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</si>
  <si>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</si>
  <si>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</si>
  <si>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</si>
  <si>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</si>
  <si>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</si>
  <si>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</si>
  <si>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</si>
  <si>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</si>
  <si>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</si>
  <si>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</si>
  <si>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</si>
  <si>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</si>
  <si>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</si>
  <si>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</si>
  <si>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</si>
  <si>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</si>
  <si>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</si>
  <si>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</si>
  <si>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</si>
  <si>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</si>
  <si>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</si>
  <si>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</si>
  <si>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</si>
  <si>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</si>
  <si>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</si>
  <si>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</si>
  <si>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</si>
  <si>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</si>
  <si>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</si>
  <si>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</si>
  <si>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</si>
  <si>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</si>
  <si>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</si>
  <si>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</si>
  <si>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</si>
  <si>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</si>
  <si>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</si>
  <si>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</si>
  <si>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</si>
  <si>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</si>
  <si>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</si>
  <si>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</si>
  <si>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</si>
  <si>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</si>
  <si>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</si>
  <si>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</si>
  <si>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</si>
  <si>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</si>
  <si>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</si>
  <si>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</si>
  <si>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</si>
  <si>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</si>
  <si>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</si>
  <si>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</si>
  <si>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</si>
  <si>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</si>
  <si>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</si>
  <si>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</si>
  <si>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</si>
  <si>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</si>
  <si>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</si>
  <si>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</si>
  <si>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</si>
  <si>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</si>
  <si>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</si>
  <si>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</si>
  <si>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</si>
  <si>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</si>
  <si>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</si>
  <si>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</si>
  <si>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</si>
  <si>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</si>
  <si>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</si>
  <si>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</si>
  <si>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</si>
  <si>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</si>
  <si>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</si>
  <si>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</si>
  <si>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</si>
  <si>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</si>
  <si>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</si>
  <si>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</si>
  <si>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</si>
  <si>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</si>
  <si>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</si>
  <si>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</si>
  <si>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</si>
  <si>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</si>
  <si>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</si>
  <si>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</si>
  <si>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</si>
  <si>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</si>
  <si>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</si>
  <si>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</si>
  <si>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</si>
  <si>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</si>
  <si>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</si>
  <si>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</si>
  <si>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</si>
  <si>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</si>
  <si>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</si>
  <si>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</si>
  <si>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</si>
  <si>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</si>
  <si>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</si>
  <si>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</si>
  <si>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</si>
  <si>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</si>
  <si>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</si>
  <si>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</si>
  <si>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</si>
  <si>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</si>
  <si>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</si>
  <si>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</si>
  <si>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</si>
  <si>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</si>
  <si>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</si>
  <si>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</si>
  <si>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</si>
  <si>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</si>
  <si>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</si>
  <si>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</si>
  <si>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</si>
  <si>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</si>
  <si>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</si>
  <si>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</si>
  <si>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</si>
  <si>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</si>
  <si>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</si>
  <si>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</si>
  <si>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</si>
  <si>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</si>
  <si>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</si>
  <si>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</si>
  <si>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</si>
  <si>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</si>
  <si>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</si>
  <si>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</si>
  <si>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</si>
  <si>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</si>
  <si>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</si>
  <si>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</si>
  <si>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</si>
  <si>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</si>
  <si>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</si>
  <si>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</si>
  <si>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</si>
  <si>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</si>
  <si>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</si>
  <si>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</si>
  <si>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</si>
  <si>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</si>
  <si>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</si>
  <si>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</si>
  <si>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</si>
  <si>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</si>
  <si>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</si>
  <si>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</si>
  <si>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</si>
  <si>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</si>
  <si>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</si>
  <si>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</si>
  <si>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</si>
  <si>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</si>
  <si>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</si>
  <si>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</si>
  <si>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</si>
  <si>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</si>
  <si>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</si>
  <si>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</si>
  <si>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</si>
  <si>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</si>
  <si>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</si>
  <si>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</si>
  <si>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</si>
  <si>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</si>
  <si>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</si>
  <si>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</si>
  <si>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</si>
  <si>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</si>
  <si>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</si>
  <si>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</si>
  <si>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</si>
  <si>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</si>
  <si>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</si>
  <si>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</si>
  <si>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</si>
  <si>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</si>
  <si>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</si>
  <si>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</si>
  <si>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</si>
  <si>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</si>
  <si>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</si>
  <si>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</si>
  <si>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</si>
  <si>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</si>
  <si>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</si>
  <si>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</si>
  <si>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</si>
  <si>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</si>
  <si>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</si>
  <si>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</si>
  <si>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</si>
  <si>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</si>
  <si>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</si>
  <si>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</si>
  <si>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</si>
  <si>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</si>
  <si>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</si>
  <si>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</si>
  <si>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</si>
  <si>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</si>
  <si>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</si>
  <si>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</si>
  <si>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</si>
  <si>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</si>
  <si>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</si>
  <si>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</si>
  <si>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</si>
  <si>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</si>
  <si>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</si>
  <si>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</si>
  <si>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</si>
  <si>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</si>
  <si>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</si>
  <si>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</si>
  <si>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</si>
  <si>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</si>
  <si>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</si>
  <si>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</si>
  <si>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</si>
  <si>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</si>
  <si>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</si>
  <si>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</si>
  <si>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</si>
  <si>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</si>
  <si>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</si>
  <si>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</si>
  <si>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</si>
  <si>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</si>
  <si>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</si>
  <si>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</si>
  <si>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</si>
  <si>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</si>
  <si>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</si>
  <si>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</si>
  <si>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</si>
  <si>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</si>
  <si>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</si>
  <si>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</si>
  <si>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</si>
  <si>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</si>
  <si>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</si>
  <si>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</si>
  <si>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</si>
  <si>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</si>
  <si>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</si>
  <si>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</si>
  <si>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</si>
  <si>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</si>
  <si>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</si>
  <si>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</si>
  <si>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</si>
  <si>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</si>
  <si>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</si>
  <si>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</si>
  <si>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</si>
  <si>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</si>
  <si>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</si>
  <si>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</si>
  <si>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</si>
  <si>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</si>
  <si>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</si>
  <si>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</si>
  <si>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</si>
  <si>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</si>
  <si>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</si>
  <si>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</si>
  <si>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</si>
  <si>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</si>
  <si>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</si>
  <si>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</si>
  <si>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</si>
  <si>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</si>
  <si>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</si>
  <si>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</si>
  <si>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</si>
  <si>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</si>
  <si>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</si>
  <si>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</si>
  <si>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</si>
  <si>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</si>
  <si>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</si>
  <si>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</si>
  <si>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</si>
  <si>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</si>
  <si>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</si>
  <si>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</si>
  <si>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</si>
  <si>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</si>
  <si>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</si>
  <si>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</si>
  <si>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</si>
  <si>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</si>
  <si>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</si>
  <si>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</si>
  <si>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</si>
  <si>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</si>
  <si>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</si>
  <si>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</si>
  <si>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</si>
  <si>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</si>
  <si>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</si>
  <si>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</si>
  <si>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</si>
  <si>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</si>
  <si>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</si>
  <si>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</si>
  <si>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</si>
  <si>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</si>
  <si>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</si>
  <si>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</si>
  <si>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</si>
  <si>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</si>
  <si>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</si>
  <si>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</si>
  <si>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</si>
  <si>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</si>
  <si>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</si>
  <si>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</si>
  <si>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</si>
  <si>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</si>
  <si>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</si>
  <si>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</si>
  <si>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</si>
  <si>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</si>
  <si>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</si>
  <si>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</si>
  <si>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</si>
  <si>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</si>
  <si>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</si>
  <si>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</si>
  <si>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</si>
  <si>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</si>
  <si>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</si>
  <si>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</si>
  <si>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</si>
  <si>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</si>
  <si>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</si>
  <si>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</si>
  <si>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</si>
  <si>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</si>
  <si>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</si>
  <si>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</si>
  <si>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</si>
  <si>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</si>
  <si>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</si>
  <si>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</si>
  <si>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</si>
  <si>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</si>
  <si>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</si>
  <si>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</si>
  <si>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</si>
  <si>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</si>
  <si>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</si>
  <si>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</si>
  <si>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</si>
  <si>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</si>
  <si>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</si>
  <si>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</si>
  <si>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</si>
  <si>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</si>
  <si>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</si>
  <si>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</si>
  <si>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</si>
  <si>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</si>
  <si>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</si>
  <si>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</si>
  <si>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</si>
  <si>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</si>
  <si>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</si>
  <si>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</si>
  <si>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</si>
  <si>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</si>
  <si>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</si>
  <si>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</si>
  <si>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</si>
  <si>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</si>
  <si>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</si>
  <si>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</si>
  <si>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</si>
  <si>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</si>
  <si>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</si>
  <si>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</si>
  <si>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</si>
  <si>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</si>
  <si>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</si>
  <si>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</si>
  <si>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</si>
  <si>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</si>
  <si>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</si>
  <si>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</si>
  <si>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</si>
  <si>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</si>
  <si>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</si>
  <si>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</si>
  <si>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</si>
  <si>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</si>
  <si>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</si>
  <si>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</si>
  <si>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</si>
  <si>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</si>
  <si>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</si>
  <si>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</si>
  <si>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</si>
  <si>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</si>
  <si>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</si>
  <si>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</si>
  <si>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</si>
  <si>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</si>
  <si>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</si>
  <si>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</si>
  <si>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</si>
  <si>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</si>
  <si>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</si>
  <si>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</si>
  <si>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</si>
  <si>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</si>
  <si>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</si>
  <si>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</si>
  <si>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</si>
  <si>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</si>
  <si>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</si>
  <si>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</si>
  <si>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</si>
  <si>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</si>
  <si>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</si>
  <si>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</si>
  <si>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</si>
  <si>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</si>
  <si>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</si>
  <si>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</si>
  <si>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</si>
  <si>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</si>
  <si>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</si>
  <si>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</si>
  <si>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</si>
  <si>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</si>
  <si>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</si>
  <si>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</si>
  <si>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</si>
  <si>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</si>
  <si>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</si>
  <si>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</si>
  <si>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</si>
  <si>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</si>
  <si>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</si>
  <si>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</si>
  <si>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</si>
  <si>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</si>
  <si>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</si>
  <si>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</si>
  <si>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</si>
  <si>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</si>
  <si>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</si>
  <si>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</si>
  <si>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</si>
  <si>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</si>
  <si>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</si>
  <si>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</si>
  <si>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</si>
  <si>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</si>
  <si>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</si>
  <si>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</si>
  <si>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</si>
  <si>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</si>
  <si>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</si>
  <si>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</si>
  <si>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</si>
  <si>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</si>
  <si>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</si>
  <si>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</si>
  <si>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</si>
  <si>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</si>
  <si>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</si>
  <si>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</si>
  <si>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</si>
  <si>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</si>
  <si>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</si>
  <si>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</si>
  <si>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</si>
  <si>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</si>
  <si>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</si>
  <si>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</si>
  <si>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</si>
  <si>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</si>
  <si>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</si>
  <si>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</si>
  <si>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</si>
  <si>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</si>
  <si>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</si>
  <si>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</si>
  <si>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</si>
  <si>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</si>
  <si>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</si>
  <si>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</si>
  <si>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</si>
  <si>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</si>
  <si>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</si>
  <si>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</si>
  <si>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</si>
  <si>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</si>
  <si>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</si>
  <si>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</si>
  <si>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</si>
  <si>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</si>
  <si>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</si>
  <si>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</si>
  <si>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</si>
  <si>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</si>
  <si>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</si>
  <si>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</si>
  <si>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</si>
  <si>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</si>
  <si>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</si>
  <si>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</si>
  <si>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</si>
  <si>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</si>
  <si>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</si>
  <si>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</si>
  <si>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</si>
  <si>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</si>
  <si>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</si>
  <si>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</si>
  <si>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</si>
  <si>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</si>
  <si>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</si>
  <si>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</si>
  <si>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</si>
  <si>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</si>
  <si>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</si>
  <si>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</si>
  <si>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</si>
  <si>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</si>
  <si>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</si>
  <si>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</si>
  <si>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</si>
  <si>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</si>
  <si>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</si>
  <si>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</si>
  <si>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</si>
  <si>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</si>
  <si>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</si>
  <si>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</si>
  <si>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</si>
  <si>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</si>
  <si>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</si>
  <si>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</si>
  <si>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</si>
  <si>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</si>
  <si>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</si>
  <si>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</si>
  <si>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</si>
  <si>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</si>
  <si>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</si>
  <si>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</si>
  <si>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</si>
  <si>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</si>
  <si>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</si>
  <si>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</si>
  <si>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</si>
  <si>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</si>
  <si>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</si>
  <si>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</si>
  <si>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</si>
  <si>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</si>
  <si>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</si>
  <si>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</si>
  <si>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</si>
  <si>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</si>
  <si>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</si>
  <si>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</si>
  <si>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</si>
  <si>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</si>
  <si>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</si>
  <si>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</si>
  <si>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</si>
  <si>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</si>
  <si>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</si>
  <si>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</si>
  <si>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</si>
  <si>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</si>
  <si>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</si>
  <si>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</si>
  <si>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</si>
  <si>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</si>
  <si>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</si>
  <si>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</si>
  <si>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</si>
  <si>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</si>
  <si>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</si>
  <si>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</si>
  <si>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</si>
  <si>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</si>
  <si>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</si>
  <si>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</si>
  <si>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</si>
  <si>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</si>
  <si>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</si>
  <si>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</si>
  <si>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</si>
  <si>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</si>
  <si>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</si>
  <si>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</si>
  <si>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</si>
  <si>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</si>
  <si>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</si>
  <si>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</si>
  <si>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</si>
  <si>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</si>
  <si>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</si>
  <si>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</si>
  <si>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</si>
  <si>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</si>
  <si>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</si>
  <si>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</si>
  <si>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</si>
  <si>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</si>
  <si>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</si>
  <si>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</si>
  <si>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</si>
  <si>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</si>
  <si>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</si>
  <si>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</si>
  <si>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</si>
  <si>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</si>
  <si>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</si>
  <si>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</si>
  <si>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</si>
  <si>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</si>
  <si>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</si>
  <si>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</si>
  <si>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</si>
  <si>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</si>
  <si>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</si>
  <si>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</si>
  <si>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</si>
  <si>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</si>
  <si>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</si>
  <si>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</si>
  <si>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</si>
  <si>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</si>
  <si>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</si>
  <si>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</si>
  <si>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</si>
  <si>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</si>
  <si>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</si>
  <si>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</si>
  <si>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</si>
  <si>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</si>
  <si>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</si>
  <si>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</si>
  <si>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</si>
  <si>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</si>
  <si>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</si>
  <si>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</si>
  <si>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</si>
  <si>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</si>
  <si>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</si>
  <si>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</si>
  <si>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</si>
  <si>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</si>
  <si>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</si>
  <si>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</si>
  <si>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</si>
  <si>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</si>
  <si>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</si>
  <si>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</si>
  <si>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</si>
  <si>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</si>
  <si>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</si>
  <si>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</si>
  <si>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</si>
  <si>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</si>
  <si>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</si>
  <si>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</si>
  <si>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</si>
  <si>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</si>
  <si>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</si>
  <si>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</si>
  <si>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</si>
  <si>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</si>
  <si>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</si>
  <si>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</si>
  <si>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</si>
  <si>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</si>
  <si>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</si>
  <si>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</si>
  <si>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</si>
  <si>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</si>
  <si>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</si>
  <si>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</si>
  <si>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</si>
  <si>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</si>
  <si>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</si>
  <si>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</si>
  <si>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</si>
  <si>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</si>
  <si>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</si>
  <si>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</si>
  <si>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</si>
  <si>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</si>
  <si>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</si>
  <si>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</si>
  <si>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</si>
  <si>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</si>
  <si>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</si>
  <si>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</si>
  <si>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</si>
  <si>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</si>
  <si>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</si>
  <si>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</si>
  <si>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</si>
  <si>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</si>
  <si>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</si>
  <si>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</si>
  <si>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</si>
  <si>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</si>
  <si>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</si>
  <si>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</si>
  <si>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</si>
  <si>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</si>
  <si>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</si>
  <si>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</si>
  <si>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</si>
  <si>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</si>
  <si>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</si>
  <si>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</si>
  <si>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</si>
  <si>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</si>
  <si>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</si>
  <si>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</si>
  <si>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</si>
  <si>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</si>
  <si>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</si>
  <si>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</si>
  <si>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</si>
  <si>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</si>
  <si>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</si>
  <si>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</si>
  <si>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</si>
  <si>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</si>
  <si>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</si>
  <si>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</si>
  <si>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</si>
  <si>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</si>
  <si>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</si>
  <si>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</si>
  <si>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</si>
  <si>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</si>
  <si>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</si>
  <si>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</si>
  <si>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</si>
  <si>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</si>
  <si>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</si>
  <si>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</si>
  <si>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</si>
  <si>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</si>
  <si>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</si>
  <si>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</si>
  <si>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</si>
  <si>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</si>
  <si>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</si>
  <si>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</si>
  <si>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</si>
  <si>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</si>
  <si>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</si>
  <si>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</si>
  <si>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</si>
  <si>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</si>
  <si>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</si>
  <si>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</si>
  <si>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</si>
  <si>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</si>
  <si>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</si>
  <si>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</si>
  <si>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</si>
  <si>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</si>
  <si>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</si>
  <si>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</si>
  <si>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</si>
  <si>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</si>
  <si>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</si>
  <si>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</si>
  <si>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</si>
  <si>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</si>
  <si>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</si>
  <si>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</si>
  <si>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</si>
  <si>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</si>
  <si>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</si>
  <si>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</si>
  <si>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</si>
  <si>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</si>
  <si>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</si>
  <si>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</si>
  <si>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</si>
  <si>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</si>
  <si>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</si>
  <si>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</si>
  <si>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</si>
  <si>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</si>
  <si>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</si>
  <si>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</si>
  <si>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</si>
  <si>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</si>
  <si>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</si>
  <si>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</si>
  <si>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</si>
  <si>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</si>
  <si>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</si>
  <si>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</si>
  <si>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</si>
  <si>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</si>
  <si>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</si>
  <si>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</si>
  <si>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</si>
  <si>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</si>
  <si>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</si>
  <si>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</si>
  <si>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</si>
  <si>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</si>
  <si>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</si>
  <si>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</si>
  <si>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</si>
  <si>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</si>
  <si>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</si>
  <si>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</si>
  <si>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</si>
  <si>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</si>
  <si>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</si>
  <si>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</si>
  <si>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</si>
  <si>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</si>
  <si>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</si>
  <si>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</si>
  <si>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</si>
  <si>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</si>
  <si>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</si>
  <si>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</si>
  <si>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</si>
  <si>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</si>
  <si>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</si>
  <si>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</si>
  <si>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</si>
  <si>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</si>
  <si>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</si>
  <si>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</si>
  <si>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</si>
  <si>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</si>
  <si>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</si>
  <si>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</si>
  <si>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</si>
  <si>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</si>
  <si>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</si>
  <si>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</si>
  <si>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</si>
  <si>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</si>
  <si>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</si>
  <si>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</si>
  <si>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</si>
  <si>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</si>
  <si>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</si>
  <si>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</si>
  <si>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</si>
  <si>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</si>
  <si>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</si>
  <si>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</si>
  <si>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</si>
  <si>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</si>
  <si>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</si>
  <si>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</si>
  <si>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</si>
  <si>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</si>
  <si>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</si>
  <si>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</si>
  <si>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</si>
  <si>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</si>
  <si>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</si>
  <si>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</si>
  <si>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</si>
  <si>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</si>
  <si>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</si>
  <si>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</si>
  <si>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</si>
  <si>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</si>
  <si>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</si>
  <si>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</si>
  <si>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</si>
  <si>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</si>
  <si>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</si>
  <si>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</si>
  <si>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</si>
  <si>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</si>
  <si>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</si>
  <si>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</si>
  <si>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</si>
  <si>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</si>
  <si>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</si>
  <si>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</si>
  <si>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</si>
  <si>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</si>
  <si>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</si>
  <si>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</si>
  <si>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</si>
  <si>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</si>
  <si>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</si>
  <si>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</si>
  <si>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</si>
  <si>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</si>
  <si>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</si>
  <si>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</si>
  <si>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</si>
  <si>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</si>
  <si>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</si>
  <si>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</si>
  <si>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</si>
  <si>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</si>
  <si>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</si>
  <si>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</si>
  <si>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</si>
  <si>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</si>
  <si>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</si>
  <si>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</si>
  <si>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</si>
  <si>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</si>
  <si>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</si>
  <si>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</si>
  <si>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</si>
  <si>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</si>
  <si>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</si>
  <si>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</si>
  <si>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</si>
  <si>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</si>
  <si>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</si>
  <si>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</si>
  <si>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</si>
  <si>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</si>
  <si>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</si>
  <si>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</si>
  <si>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</si>
  <si>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</si>
  <si>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</si>
  <si>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</si>
  <si>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</si>
  <si>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</si>
  <si>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</si>
  <si>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</si>
  <si>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</si>
  <si>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</si>
  <si>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</si>
  <si>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</si>
  <si>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</si>
  <si>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</si>
  <si>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</si>
  <si>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</si>
  <si>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</si>
  <si>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</si>
  <si>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</si>
  <si>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</si>
  <si>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</si>
  <si>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</si>
  <si>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</si>
  <si>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</si>
  <si>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</si>
  <si>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</si>
  <si>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</si>
  <si>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</si>
  <si>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</si>
  <si>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</si>
  <si>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</si>
  <si>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</si>
  <si>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</si>
  <si>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</si>
  <si>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</si>
  <si>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</si>
  <si>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</si>
  <si>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</si>
  <si>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</si>
  <si>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</si>
  <si>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</si>
  <si>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</si>
  <si>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</si>
  <si>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</si>
  <si>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</si>
  <si>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</si>
  <si>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</si>
  <si>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</si>
  <si>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</si>
  <si>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</si>
  <si>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</si>
  <si>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</si>
  <si>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</si>
  <si>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</si>
  <si>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</si>
  <si>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</si>
  <si>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</si>
  <si>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</si>
  <si>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</si>
  <si>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</si>
  <si>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</si>
  <si>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</si>
  <si>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</si>
  <si>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</si>
  <si>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</si>
  <si>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</si>
  <si>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</si>
  <si>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</si>
  <si>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</si>
  <si>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</si>
  <si>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</si>
  <si>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</si>
  <si>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</si>
  <si>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</si>
  <si>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</si>
  <si>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</si>
  <si>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</si>
  <si>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</si>
  <si>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</si>
  <si>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</si>
  <si>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</si>
  <si>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</si>
  <si>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</si>
  <si>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</si>
  <si>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</si>
  <si>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</si>
  <si>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</si>
  <si>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</si>
  <si>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</si>
  <si>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</si>
  <si>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</si>
  <si>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</si>
  <si>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</si>
  <si>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</si>
  <si>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</si>
  <si>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</si>
  <si>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</si>
  <si>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</si>
  <si>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</si>
  <si>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</si>
  <si>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</si>
  <si>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</si>
  <si>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</si>
  <si>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</si>
  <si>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</si>
  <si>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</si>
  <si>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</si>
  <si>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</si>
  <si>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</si>
  <si>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</si>
  <si>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</si>
  <si>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</si>
  <si>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</si>
  <si>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</si>
  <si>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</si>
  <si>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</si>
  <si>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</si>
  <si>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</si>
  <si>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</si>
  <si>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</si>
  <si>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</si>
  <si>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</si>
  <si>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</si>
  <si>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</si>
  <si>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</si>
  <si>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</si>
  <si>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</si>
  <si>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</si>
  <si>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</si>
  <si>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</si>
  <si>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</si>
  <si>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</si>
  <si>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</si>
  <si>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</si>
  <si>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</si>
  <si>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</si>
  <si>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</si>
  <si>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</si>
  <si>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</si>
  <si>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</si>
  <si>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</si>
  <si>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</si>
  <si>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</si>
  <si>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</si>
  <si>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</si>
  <si>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</si>
  <si>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</si>
  <si>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</si>
  <si>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</si>
  <si>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</si>
  <si>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</si>
  <si>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</si>
  <si>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</si>
  <si>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</si>
  <si>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</si>
  <si>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</si>
  <si>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</si>
  <si>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</si>
  <si>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</si>
  <si>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</si>
  <si>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</si>
  <si>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</si>
  <si>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</si>
  <si>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</si>
  <si>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</si>
  <si>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</si>
  <si>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</si>
  <si>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</si>
  <si>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</si>
  <si>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</si>
  <si>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</si>
  <si>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</si>
  <si>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</si>
  <si>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</si>
  <si>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</si>
  <si>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</si>
  <si>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</si>
  <si>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</si>
  <si>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</si>
  <si>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</si>
  <si>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</si>
  <si>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</si>
  <si>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</si>
  <si>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</si>
  <si>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</si>
  <si>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</si>
  <si>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</si>
  <si>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</si>
  <si>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</si>
  <si>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</si>
  <si>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</si>
  <si>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</si>
  <si>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</si>
  <si>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</si>
  <si>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</si>
  <si>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</si>
  <si>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</si>
  <si>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</si>
  <si>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</si>
  <si>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</si>
  <si>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</si>
  <si>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</si>
  <si>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</si>
  <si>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</si>
  <si>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</si>
  <si>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</si>
  <si>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</si>
  <si>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</si>
  <si>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</si>
  <si>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</si>
  <si>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</si>
  <si>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</si>
  <si>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</si>
  <si>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</si>
  <si>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</si>
  <si>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</si>
  <si>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</si>
  <si>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</si>
  <si>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</si>
  <si>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</si>
  <si>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</si>
  <si>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</si>
  <si>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</si>
  <si>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</si>
  <si>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</si>
  <si>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</si>
  <si>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</si>
  <si>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</si>
  <si>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</si>
  <si>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</si>
  <si>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</si>
  <si>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</si>
  <si>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</si>
  <si>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</si>
  <si>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</si>
  <si>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</si>
  <si>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</si>
  <si>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</si>
  <si>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</si>
  <si>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</si>
  <si>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</si>
  <si>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</si>
  <si>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</si>
  <si>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</si>
  <si>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</si>
  <si>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</si>
  <si>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</si>
  <si>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</si>
  <si>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</si>
  <si>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</si>
  <si>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</si>
  <si>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</si>
  <si>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</si>
  <si>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</si>
  <si>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</si>
  <si>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</si>
  <si>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</si>
  <si>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</si>
  <si>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</si>
  <si>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</si>
  <si>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</si>
  <si>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</si>
  <si>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</si>
  <si>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</si>
  <si>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</si>
  <si>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</si>
  <si>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</si>
  <si>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</si>
  <si>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</si>
  <si>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</si>
  <si>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</si>
  <si>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</si>
  <si>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</si>
  <si>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</si>
  <si>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</si>
  <si>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</si>
  <si>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</si>
  <si>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</si>
  <si>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</si>
  <si>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</si>
  <si>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</si>
  <si>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</si>
  <si>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</si>
  <si>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</si>
  <si>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</si>
  <si>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</si>
  <si>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</si>
  <si>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</si>
  <si>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</si>
  <si>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</si>
  <si>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</si>
  <si>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</si>
  <si>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</si>
  <si>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</si>
  <si>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</si>
  <si>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</si>
  <si>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</si>
  <si>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</si>
  <si>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</si>
  <si>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</si>
  <si>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</si>
  <si>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</si>
  <si>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</si>
  <si>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</si>
  <si>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</si>
  <si>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</si>
  <si>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</si>
  <si>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</si>
  <si>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</si>
  <si>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</si>
  <si>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</si>
  <si>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</si>
  <si>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</si>
  <si>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</si>
  <si>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</si>
  <si>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</si>
  <si>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</si>
  <si>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</si>
  <si>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</si>
  <si>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</si>
  <si>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</si>
  <si>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</si>
  <si>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</si>
  <si>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</si>
  <si>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</si>
  <si>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</si>
  <si>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</si>
  <si>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</si>
  <si>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</si>
  <si>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</si>
  <si>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</si>
  <si>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</si>
  <si>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</si>
  <si>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</si>
  <si>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</si>
  <si>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</si>
  <si>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</si>
  <si>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</si>
  <si>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</si>
  <si>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</si>
  <si>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</si>
  <si>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</si>
  <si>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</si>
  <si>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</si>
  <si>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</si>
  <si>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</si>
  <si>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</si>
  <si>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</si>
  <si>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</si>
  <si>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</si>
  <si>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</si>
  <si>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</si>
  <si>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</si>
  <si>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</si>
  <si>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</si>
  <si>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</si>
  <si>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</si>
  <si>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</si>
  <si>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</si>
  <si>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</si>
  <si>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</si>
  <si>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</si>
  <si>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</si>
  <si>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</si>
  <si>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</si>
  <si>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</si>
  <si>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</si>
  <si>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</si>
  <si>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</si>
  <si>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</si>
  <si>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</si>
  <si>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</si>
  <si>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</si>
  <si>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</si>
  <si>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</si>
  <si>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</si>
  <si>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</si>
  <si>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</si>
  <si>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</si>
  <si>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</si>
  <si>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</si>
  <si>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</si>
  <si>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</si>
  <si>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</si>
  <si>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</si>
  <si>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</si>
  <si>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</si>
  <si>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</si>
  <si>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</si>
  <si>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</si>
  <si>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</si>
  <si>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</si>
  <si>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</si>
  <si>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</si>
  <si>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</si>
  <si>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</si>
  <si>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</si>
  <si>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</si>
  <si>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</si>
  <si>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</si>
  <si>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</si>
  <si>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</si>
  <si>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</si>
  <si>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</si>
  <si>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</si>
  <si>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</si>
  <si>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</si>
  <si>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</si>
  <si>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</si>
  <si>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</si>
  <si>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</si>
  <si>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</si>
  <si>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</si>
  <si>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</si>
  <si>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</si>
  <si>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</si>
  <si>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</si>
  <si>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</si>
  <si>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</si>
  <si>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</si>
  <si>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</si>
  <si>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</si>
  <si>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</si>
  <si>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</si>
  <si>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</si>
  <si>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</si>
  <si>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</si>
  <si>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</si>
  <si>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</si>
  <si>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</si>
  <si>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</si>
  <si>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</si>
  <si>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</si>
  <si>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</si>
  <si>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</si>
  <si>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</si>
  <si>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</si>
  <si>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</si>
  <si>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</si>
  <si>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</si>
  <si>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</si>
  <si>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</si>
  <si>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</si>
  <si>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</si>
  <si>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</si>
  <si>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</si>
  <si>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</si>
  <si>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</si>
  <si>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</si>
  <si>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</si>
  <si>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</si>
  <si>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</si>
  <si>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</si>
  <si>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</si>
  <si>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</si>
  <si>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</si>
  <si>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</si>
  <si>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</si>
  <si>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</si>
  <si>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</si>
  <si>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</si>
  <si>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</si>
  <si>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</si>
  <si>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</si>
  <si>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</si>
  <si>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</si>
  <si>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</si>
  <si>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</si>
  <si>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</si>
  <si>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</si>
  <si>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</si>
  <si>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</si>
  <si>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</si>
  <si>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</si>
  <si>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</si>
  <si>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</si>
  <si>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</si>
  <si>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</si>
  <si>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</si>
  <si>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</si>
  <si>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</si>
  <si>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</si>
  <si>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</si>
  <si>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</si>
  <si>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</si>
  <si>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</si>
  <si>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</si>
  <si>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</si>
  <si>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</si>
  <si>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</si>
  <si>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</si>
  <si>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</si>
  <si>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</si>
  <si>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</si>
  <si>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</si>
  <si>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</si>
  <si>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</si>
  <si>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</si>
  <si>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</si>
  <si>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</si>
  <si>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</si>
  <si>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</si>
  <si>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</si>
  <si>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</si>
  <si>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</si>
  <si>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</si>
  <si>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</si>
  <si>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</si>
  <si>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</si>
  <si>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</si>
  <si>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</si>
  <si>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</si>
  <si>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</si>
  <si>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</si>
  <si>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</si>
  <si>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</si>
  <si>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</si>
  <si>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</si>
  <si>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</si>
  <si>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</si>
  <si>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</si>
  <si>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</si>
  <si>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</si>
  <si>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</si>
  <si>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</si>
  <si>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</si>
  <si>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</si>
  <si>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</si>
  <si>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</si>
  <si>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</si>
  <si>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</si>
  <si>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</si>
  <si>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</si>
  <si>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</si>
  <si>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</si>
  <si>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</si>
  <si>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</si>
  <si>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</si>
  <si>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</si>
  <si>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</si>
  <si>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</si>
  <si>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</si>
  <si>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</si>
  <si>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</si>
  <si>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</si>
  <si>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</si>
  <si>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</si>
  <si>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</si>
  <si>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</si>
  <si>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</si>
  <si>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</si>
  <si>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</si>
  <si>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</si>
  <si>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</si>
  <si>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</si>
  <si>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</si>
  <si>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</si>
  <si>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</si>
  <si>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</si>
  <si>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</si>
  <si>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</si>
  <si>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</si>
  <si>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</si>
  <si>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</si>
  <si>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</si>
  <si>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</si>
  <si>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</si>
  <si>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</si>
  <si>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</si>
  <si>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</si>
  <si>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</si>
  <si>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</si>
  <si>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</si>
  <si>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</si>
  <si>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</si>
  <si>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</si>
  <si>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</si>
  <si>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</si>
  <si>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</si>
  <si>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</si>
  <si>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</si>
  <si>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</si>
  <si>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</si>
  <si>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</si>
  <si>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</si>
  <si>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</si>
  <si>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</si>
  <si>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</si>
  <si>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</si>
  <si>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</si>
  <si>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</si>
  <si>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</si>
  <si>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</si>
  <si>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</si>
  <si>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</si>
  <si>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</si>
  <si>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</si>
  <si>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</si>
  <si>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</si>
  <si>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</si>
  <si>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</si>
  <si>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</si>
  <si>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</si>
  <si>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</si>
  <si>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</si>
  <si>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</si>
  <si>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</si>
  <si>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</si>
  <si>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</si>
  <si>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</si>
  <si>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</si>
  <si>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</si>
  <si>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</si>
  <si>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</si>
  <si>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</si>
  <si>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</si>
  <si>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</si>
  <si>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</si>
  <si>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</si>
  <si>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</si>
  <si>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</si>
  <si>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</si>
  <si>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</si>
  <si>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</si>
  <si>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</si>
  <si>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</si>
  <si>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</si>
  <si>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</si>
  <si>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</si>
  <si>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</si>
  <si>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</si>
  <si>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</si>
  <si>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</si>
  <si>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</si>
  <si>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</si>
  <si>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</si>
  <si>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</si>
  <si>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</si>
  <si>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</si>
  <si>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</si>
  <si>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</si>
  <si>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</si>
  <si>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</si>
  <si>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</si>
  <si>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</si>
  <si>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</si>
  <si>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</si>
  <si>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</si>
  <si>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</si>
  <si>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</si>
  <si>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</si>
  <si>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</si>
  <si>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</si>
  <si>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</si>
  <si>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</si>
  <si>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</si>
  <si>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</si>
  <si>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</si>
  <si>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</si>
  <si>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</si>
  <si>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</si>
  <si>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</si>
  <si>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</si>
  <si>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</si>
  <si>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</si>
  <si>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</si>
  <si>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</si>
  <si>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</si>
  <si>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</si>
  <si>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</si>
  <si>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</si>
  <si>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</si>
  <si>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</si>
  <si>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</si>
  <si>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</si>
  <si>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</si>
  <si>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</si>
  <si>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</si>
  <si>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</si>
  <si>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</si>
  <si>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</si>
  <si>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</si>
  <si>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</si>
  <si>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</si>
  <si>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</si>
  <si>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</si>
  <si>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</si>
  <si>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</si>
  <si>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</si>
  <si>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</si>
  <si>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</si>
  <si>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</si>
  <si>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</si>
  <si>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</si>
  <si>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</si>
  <si>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</si>
  <si>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</si>
  <si>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</si>
  <si>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</si>
  <si>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</si>
  <si>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</si>
  <si>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</si>
  <si>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</si>
  <si>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</si>
  <si>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</si>
  <si>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</si>
  <si>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</si>
  <si>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</si>
  <si>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</si>
  <si>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</si>
  <si>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</si>
  <si>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</si>
  <si>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</si>
  <si>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</si>
  <si>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</si>
  <si>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</si>
  <si>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</si>
  <si>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</si>
  <si>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</si>
  <si>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</si>
  <si>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</si>
  <si>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</si>
  <si>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</si>
  <si>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</si>
  <si>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</si>
  <si>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</si>
  <si>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</si>
  <si>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</si>
  <si>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</si>
  <si>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</si>
  <si>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</si>
  <si>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</si>
  <si>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</si>
  <si>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</si>
  <si>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</si>
  <si>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</si>
  <si>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</si>
  <si>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</si>
  <si>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</si>
  <si>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</si>
  <si>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</si>
  <si>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</si>
  <si>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</si>
  <si>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</si>
  <si>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</si>
  <si>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</si>
  <si>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</si>
  <si>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</si>
  <si>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</si>
  <si>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</si>
  <si>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</si>
  <si>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</si>
  <si>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</si>
  <si>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</si>
  <si>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</si>
  <si>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</si>
  <si>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</si>
  <si>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</si>
  <si>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</si>
  <si>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</si>
  <si>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</si>
  <si>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</si>
  <si>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</si>
  <si>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</si>
  <si>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</si>
  <si>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</si>
  <si>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</si>
  <si>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</si>
  <si>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</si>
  <si>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</si>
  <si>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</si>
  <si>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</si>
  <si>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</si>
  <si>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</si>
  <si>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</si>
  <si>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</si>
  <si>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</si>
  <si>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</si>
  <si>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</si>
  <si>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</si>
  <si>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</si>
  <si>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</si>
  <si>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</si>
  <si>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</si>
  <si>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</si>
  <si>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</si>
  <si>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</si>
  <si>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</si>
  <si>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</si>
  <si>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</si>
  <si>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</si>
  <si>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</si>
  <si>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</si>
  <si>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</si>
  <si>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</si>
  <si>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</si>
  <si>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</si>
  <si>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</si>
  <si>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</si>
  <si>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</si>
  <si>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</si>
  <si>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</si>
  <si>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</si>
  <si>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</si>
  <si>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</si>
  <si>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</si>
  <si>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</si>
  <si>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</si>
  <si>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</si>
  <si>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</si>
  <si>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</si>
  <si>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</si>
  <si>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</si>
  <si>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</si>
  <si>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</si>
  <si>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</si>
  <si>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</si>
  <si>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</si>
  <si>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</si>
  <si>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</si>
  <si>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</si>
  <si>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</si>
  <si>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</si>
  <si>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</si>
  <si>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</si>
  <si>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</si>
  <si>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</si>
  <si>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</si>
  <si>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</si>
  <si>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</si>
  <si>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</si>
  <si>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</si>
  <si>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</si>
  <si>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</si>
  <si>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</si>
  <si>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</si>
  <si>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</si>
  <si>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</si>
  <si>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</si>
  <si>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</si>
  <si>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</si>
  <si>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</si>
  <si>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</si>
  <si>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</si>
  <si>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</si>
  <si>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</si>
  <si>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</si>
  <si>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</si>
  <si>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</si>
  <si>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</si>
  <si>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</si>
  <si>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</si>
  <si>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</si>
  <si>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</si>
  <si>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</si>
  <si>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</si>
  <si>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</si>
  <si>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</si>
  <si>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</si>
  <si>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</si>
  <si>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</si>
  <si>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</si>
  <si>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</si>
  <si>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</si>
  <si>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</si>
  <si>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</si>
  <si>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</si>
  <si>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</si>
  <si>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</si>
  <si>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</si>
  <si>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</si>
  <si>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</si>
  <si>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</si>
  <si>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</si>
  <si>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</si>
  <si>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</si>
  <si>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</si>
  <si>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</si>
  <si>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</si>
  <si>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</si>
  <si>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</si>
  <si>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</si>
  <si>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</si>
  <si>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</si>
  <si>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</si>
  <si>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</si>
  <si>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</si>
  <si>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</si>
  <si>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</si>
  <si>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</si>
  <si>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</si>
  <si>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</si>
  <si>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</si>
  <si>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</si>
  <si>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</si>
  <si>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</si>
  <si>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</si>
  <si>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</si>
  <si>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</si>
  <si>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</si>
  <si>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</si>
  <si>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</si>
  <si>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</si>
  <si>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</si>
  <si>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</si>
  <si>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</si>
  <si>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</si>
  <si>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</si>
  <si>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</si>
  <si>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</si>
  <si>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</si>
  <si>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</si>
  <si>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</si>
  <si>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</si>
  <si>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</si>
  <si>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</si>
  <si>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</si>
  <si>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</si>
  <si>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</si>
  <si>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</si>
  <si>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</si>
  <si>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</si>
  <si>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</si>
  <si>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</si>
  <si>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</si>
  <si>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</si>
  <si>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</si>
  <si>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</si>
  <si>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</si>
  <si>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</si>
  <si>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</si>
  <si>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</si>
  <si>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</si>
  <si>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</si>
  <si>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</si>
  <si>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</si>
  <si>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</si>
  <si>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</si>
  <si>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</si>
  <si>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</si>
  <si>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</si>
  <si>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</si>
  <si>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</si>
  <si>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</si>
  <si>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</si>
  <si>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</si>
  <si>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</si>
  <si>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</si>
  <si>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</si>
  <si>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</si>
  <si>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</si>
  <si>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</si>
  <si>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</si>
  <si>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</si>
  <si>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</si>
  <si>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</si>
  <si>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</si>
  <si>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</si>
  <si>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</si>
  <si>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</si>
  <si>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</si>
  <si>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</si>
  <si>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</si>
  <si>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</si>
  <si>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</si>
  <si>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</si>
  <si>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</si>
  <si>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</si>
  <si>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</si>
  <si>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</si>
  <si>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</si>
  <si>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</si>
  <si>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</si>
  <si>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</si>
  <si>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</si>
  <si>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</si>
  <si>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</si>
  <si>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</si>
  <si>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</si>
  <si>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</si>
  <si>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</si>
  <si>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</si>
  <si>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</si>
  <si>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</si>
  <si>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</si>
  <si>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</si>
  <si>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</si>
  <si>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</si>
  <si>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</si>
  <si>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</si>
  <si>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</si>
  <si>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</si>
  <si>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</si>
  <si>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</si>
  <si>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</si>
  <si>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</si>
  <si>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</si>
  <si>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</si>
  <si>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</si>
  <si>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</si>
  <si>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</si>
  <si>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</si>
  <si>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</si>
  <si>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</si>
  <si>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</si>
  <si>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</si>
  <si>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</si>
  <si>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</si>
  <si>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</si>
  <si>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</si>
  <si>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</si>
  <si>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</si>
  <si>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</si>
  <si>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</si>
  <si>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</si>
  <si>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</si>
  <si>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</si>
  <si>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</si>
  <si>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</si>
  <si>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</si>
  <si>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</si>
  <si>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</si>
  <si>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</si>
  <si>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</si>
  <si>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</si>
  <si>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</si>
  <si>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</si>
  <si>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</si>
  <si>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</si>
  <si>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</si>
  <si>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</si>
  <si>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</si>
  <si>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</si>
  <si>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</si>
  <si>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</si>
  <si>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</si>
  <si>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</si>
  <si>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</si>
  <si>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</si>
  <si>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</si>
  <si>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</si>
  <si>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</si>
  <si>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</si>
  <si>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</si>
  <si>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</si>
  <si>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</si>
  <si>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</si>
  <si>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</si>
  <si>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</si>
  <si>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</si>
  <si>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</si>
  <si>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</si>
  <si>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</si>
  <si>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</si>
  <si>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</si>
  <si>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</si>
  <si>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</si>
  <si>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</si>
  <si>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</si>
  <si>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</si>
  <si>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</si>
  <si>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</si>
  <si>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</si>
  <si>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</si>
  <si>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</si>
  <si>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</si>
  <si>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</si>
  <si>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</si>
  <si>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</si>
  <si>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</si>
  <si>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</si>
  <si>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</si>
  <si>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</si>
  <si>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</si>
  <si>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</si>
  <si>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</si>
  <si>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</si>
  <si>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</si>
  <si>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</si>
  <si>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</si>
  <si>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</si>
  <si>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</si>
  <si>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</si>
  <si>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</si>
  <si>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</si>
  <si>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</si>
  <si>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</si>
  <si>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</si>
  <si>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</si>
  <si>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</si>
  <si>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</si>
  <si>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</si>
  <si>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</si>
  <si>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</si>
  <si>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</si>
  <si>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</si>
  <si>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</si>
  <si>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</si>
  <si>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</si>
  <si>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</si>
  <si>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</si>
  <si>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</si>
  <si>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</si>
  <si>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</si>
  <si>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</si>
  <si>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</si>
  <si>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</si>
  <si>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</si>
  <si>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</si>
  <si>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</si>
  <si>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</si>
  <si>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</si>
  <si>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</si>
  <si>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</si>
  <si>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</si>
  <si>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</si>
  <si>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</si>
  <si>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</si>
  <si>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</si>
  <si>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</si>
  <si>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</si>
  <si>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</si>
  <si>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</si>
  <si>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</si>
  <si>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</si>
  <si>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</si>
  <si>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</si>
  <si>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</si>
  <si>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</si>
  <si>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</si>
  <si>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</si>
  <si>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</si>
  <si>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</si>
  <si>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</si>
  <si>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</si>
  <si>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</si>
  <si>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</si>
  <si>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</si>
  <si>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</si>
  <si>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</si>
  <si>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</si>
  <si>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</si>
  <si>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</si>
  <si>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</si>
  <si>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</si>
  <si>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</si>
  <si>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</si>
  <si>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</si>
  <si>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</si>
  <si>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</si>
  <si>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</si>
  <si>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</si>
  <si>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</si>
  <si>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</si>
  <si>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</si>
  <si>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</si>
  <si>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</si>
  <si>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</si>
  <si>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</si>
  <si>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</si>
  <si>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</si>
  <si>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</si>
  <si>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</si>
  <si>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</si>
  <si>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</si>
  <si>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</si>
  <si>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</si>
  <si>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</si>
  <si>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</si>
  <si>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</si>
  <si>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</si>
  <si>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</si>
  <si>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</si>
  <si>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</si>
  <si>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</si>
  <si>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</si>
  <si>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</si>
  <si>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</si>
  <si>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</si>
  <si>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</si>
  <si>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</si>
  <si>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</si>
  <si>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</si>
  <si>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</si>
  <si>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</si>
  <si>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</si>
  <si>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</si>
  <si>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</si>
  <si>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</si>
  <si>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</si>
  <si>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</si>
  <si>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</si>
  <si>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</si>
  <si>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</si>
  <si>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</si>
  <si>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</si>
  <si>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</si>
  <si>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</si>
  <si>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</si>
  <si>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</si>
  <si>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</si>
  <si>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</si>
  <si>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</si>
  <si>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</si>
  <si>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</si>
  <si>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</si>
  <si>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</si>
  <si>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</si>
  <si>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</si>
  <si>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</si>
  <si>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</si>
  <si>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</si>
  <si>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</si>
  <si>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</si>
  <si>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</si>
  <si>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</si>
  <si>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</si>
  <si>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</si>
  <si>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</si>
  <si>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</si>
  <si>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</si>
  <si>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</si>
  <si>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</si>
  <si>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</si>
  <si>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</si>
  <si>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</si>
  <si>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</si>
  <si>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</si>
  <si>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</si>
  <si>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</si>
  <si>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</si>
  <si>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</si>
  <si>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</si>
  <si>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</si>
  <si>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</si>
  <si>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</si>
  <si>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</si>
  <si>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</si>
  <si>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</si>
  <si>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</si>
  <si>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</si>
  <si>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</si>
  <si>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</si>
  <si>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</si>
  <si>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</si>
  <si>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</si>
  <si>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</si>
  <si>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</si>
  <si>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</si>
  <si>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</si>
  <si>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</si>
  <si>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</si>
  <si>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</si>
  <si>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</si>
  <si>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</si>
  <si>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</si>
  <si>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</si>
  <si>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</si>
  <si>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</si>
  <si>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</si>
  <si>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</si>
  <si>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</si>
  <si>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</si>
  <si>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</si>
  <si>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</si>
  <si>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</si>
  <si>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</si>
  <si>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</si>
  <si>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</si>
  <si>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</si>
  <si>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</si>
  <si>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</si>
  <si>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</si>
  <si>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</si>
  <si>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</si>
  <si>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</si>
  <si>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</si>
  <si>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</si>
  <si>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</si>
  <si>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</si>
  <si>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</si>
  <si>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</si>
  <si>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</si>
  <si>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</si>
  <si>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</si>
  <si>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</si>
  <si>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</si>
  <si>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</si>
  <si>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</si>
  <si>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</si>
  <si>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</si>
  <si>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</si>
  <si>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</si>
  <si>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</si>
  <si>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</si>
  <si>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</si>
  <si>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</si>
  <si>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</si>
  <si>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</si>
  <si>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</si>
  <si>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</si>
  <si>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</si>
  <si>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</si>
  <si>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</si>
  <si>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</si>
  <si>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</si>
  <si>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</si>
  <si>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</si>
  <si>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</si>
  <si>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</si>
  <si>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</si>
  <si>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</si>
  <si>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</si>
  <si>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</si>
  <si>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</si>
  <si>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</si>
  <si>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</si>
  <si>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</si>
  <si>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</si>
  <si>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</si>
  <si>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</si>
  <si>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</si>
  <si>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</si>
  <si>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</si>
  <si>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</si>
  <si>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</si>
  <si>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</si>
  <si>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</si>
  <si>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</si>
  <si>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</si>
  <si>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</si>
  <si>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</si>
  <si>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</si>
  <si>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</si>
  <si>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</si>
  <si>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</si>
  <si>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</si>
  <si>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</si>
  <si>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</si>
  <si>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</si>
  <si>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</si>
  <si>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</si>
  <si>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</si>
  <si>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</si>
  <si>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</si>
  <si>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</si>
  <si>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</si>
  <si>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</si>
  <si>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</si>
  <si>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</si>
  <si>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</si>
  <si>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</si>
  <si>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</si>
  <si>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</si>
  <si>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</si>
  <si>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</si>
  <si>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</si>
  <si>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</si>
  <si>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</si>
  <si>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</si>
  <si>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</si>
  <si>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</si>
  <si>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</si>
  <si>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</si>
  <si>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</si>
  <si>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</si>
  <si>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</si>
  <si>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</si>
  <si>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</si>
  <si>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</si>
  <si>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</si>
  <si>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</si>
  <si>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</si>
  <si>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</si>
  <si>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</si>
  <si>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</si>
  <si>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</si>
  <si>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</si>
  <si>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</si>
  <si>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</si>
  <si>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</si>
  <si>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</si>
  <si>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</si>
  <si>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</si>
  <si>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</si>
  <si>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</si>
  <si>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</si>
  <si>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</si>
  <si>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</si>
  <si>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</si>
  <si>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</si>
  <si>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</si>
  <si>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</si>
  <si>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</si>
  <si>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</si>
  <si>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</si>
  <si>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</si>
  <si>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</si>
  <si>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</si>
  <si>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</si>
  <si>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</si>
  <si>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</si>
  <si>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</si>
  <si>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</si>
  <si>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</si>
  <si>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</si>
  <si>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</si>
  <si>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</si>
  <si>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</si>
  <si>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</si>
  <si>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</si>
  <si>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</si>
  <si>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</si>
  <si>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</si>
  <si>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</si>
  <si>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</si>
  <si>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</si>
  <si>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</si>
  <si>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</si>
  <si>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</si>
  <si>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</si>
  <si>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</si>
  <si>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</si>
  <si>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</si>
  <si>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</si>
  <si>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</si>
  <si>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</si>
  <si>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</si>
  <si>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</si>
  <si>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</si>
  <si>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</si>
  <si>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</si>
  <si>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</si>
  <si>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</si>
  <si>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</si>
  <si>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</si>
  <si>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</si>
  <si>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</si>
  <si>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</si>
  <si>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</si>
  <si>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</si>
  <si>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</si>
  <si>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</si>
  <si>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</si>
  <si>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</si>
  <si>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</si>
  <si>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</si>
  <si>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</si>
  <si>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</si>
  <si>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</si>
  <si>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</si>
  <si>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</si>
  <si>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</si>
  <si>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</si>
  <si>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</si>
  <si>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</si>
  <si>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</si>
  <si>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</si>
  <si>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</si>
  <si>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</si>
  <si>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</si>
  <si>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</si>
  <si>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</si>
  <si>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</si>
  <si>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</si>
  <si>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</si>
  <si>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</si>
  <si>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</si>
  <si>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</si>
  <si>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</si>
  <si>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</si>
  <si>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</si>
  <si>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</si>
  <si>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</si>
  <si>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</si>
  <si>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</si>
  <si>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</si>
  <si>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</si>
  <si>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</si>
  <si>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</si>
  <si>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</si>
  <si>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</si>
  <si>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</si>
  <si>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</si>
  <si>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</si>
  <si>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</si>
  <si>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</si>
  <si>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</si>
  <si>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</si>
  <si>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</si>
  <si>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</si>
  <si>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</si>
  <si>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</si>
  <si>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</si>
  <si>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</si>
  <si>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</si>
  <si>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</si>
  <si>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</si>
  <si>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</si>
  <si>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</si>
  <si>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</si>
  <si>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</si>
  <si>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</si>
  <si>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</si>
  <si>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</si>
  <si>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</si>
  <si>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</si>
  <si>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</si>
  <si>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</si>
  <si>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</si>
  <si>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</si>
  <si>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</si>
  <si>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</si>
  <si>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</si>
  <si>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</si>
  <si>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</si>
  <si>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</si>
  <si>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</si>
  <si>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</si>
  <si>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</si>
  <si>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</si>
  <si>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</si>
  <si>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</si>
  <si>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</si>
  <si>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</si>
  <si>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</si>
  <si>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</si>
  <si>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</si>
  <si>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</si>
  <si>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</si>
  <si>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</si>
  <si>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</si>
  <si>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</si>
  <si>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</si>
  <si>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</si>
  <si>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</si>
  <si>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</si>
  <si>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</si>
  <si>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</si>
  <si>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</si>
  <si>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</si>
  <si>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</si>
  <si>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</si>
  <si>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</si>
  <si>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</si>
  <si>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</si>
  <si>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</si>
  <si>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</si>
  <si>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</si>
  <si>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</si>
  <si>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</si>
  <si>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</si>
  <si>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</si>
  <si>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</si>
  <si>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</si>
  <si>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</si>
  <si>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</si>
  <si>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</si>
  <si>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</si>
  <si>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</si>
  <si>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</si>
  <si>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</si>
  <si>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</si>
  <si>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</si>
  <si>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</si>
  <si>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</si>
  <si>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</si>
  <si>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</si>
  <si>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</si>
  <si>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</si>
  <si>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</si>
  <si>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</si>
  <si>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</si>
  <si>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</si>
  <si>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</si>
  <si>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</si>
  <si>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</si>
  <si>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</si>
  <si>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</si>
  <si>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</si>
  <si>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</si>
  <si>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</si>
  <si>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</si>
  <si>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</si>
  <si>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</si>
  <si>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</si>
  <si>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</si>
  <si>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</si>
  <si>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</si>
  <si>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</si>
  <si>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</si>
  <si>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</si>
  <si>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</si>
  <si>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</si>
  <si>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</si>
  <si>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</si>
  <si>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</si>
  <si>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</si>
  <si>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</si>
  <si>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</si>
  <si>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</si>
  <si>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</si>
  <si>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</si>
  <si>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</si>
  <si>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</si>
  <si>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</si>
  <si>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</si>
  <si>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</si>
  <si>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</si>
  <si>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</si>
  <si>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</si>
  <si>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</si>
  <si>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</si>
  <si>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</si>
  <si>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</si>
  <si>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</si>
  <si>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</si>
  <si>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</si>
  <si>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</si>
  <si>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</si>
  <si>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</si>
  <si>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</si>
  <si>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</si>
  <si>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</si>
  <si>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</si>
  <si>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</si>
  <si>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</si>
  <si>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</si>
  <si>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</si>
  <si>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</si>
  <si>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</si>
  <si>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</si>
  <si>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</si>
  <si>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</si>
  <si>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</si>
  <si>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</si>
  <si>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</si>
  <si>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</si>
  <si>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</si>
  <si>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</si>
  <si>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</si>
  <si>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</si>
  <si>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</si>
  <si>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</si>
  <si>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</si>
  <si>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</si>
  <si>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</si>
  <si>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</si>
  <si>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</si>
  <si>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</si>
  <si>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</si>
  <si>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</si>
  <si>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</si>
  <si>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</si>
  <si>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</si>
  <si>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</si>
  <si>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</si>
  <si>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</si>
  <si>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</si>
  <si>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</si>
  <si>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</si>
  <si>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</si>
  <si>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</si>
  <si>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</si>
  <si>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</si>
  <si>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</si>
  <si>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</si>
  <si>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</si>
  <si>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</si>
  <si>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</si>
  <si>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</si>
  <si>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</si>
  <si>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</si>
  <si>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</si>
  <si>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</si>
  <si>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</si>
  <si>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</si>
  <si>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</si>
  <si>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</si>
  <si>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</si>
  <si>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</si>
  <si>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</si>
  <si>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</si>
  <si>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</si>
  <si>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</si>
  <si>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</si>
  <si>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</si>
  <si>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</si>
  <si>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</si>
  <si>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</si>
  <si>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</si>
  <si>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</si>
  <si>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</si>
  <si>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</si>
  <si>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</si>
  <si>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</si>
  <si>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</si>
  <si>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</si>
  <si>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</si>
  <si>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</si>
  <si>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</si>
  <si>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</si>
  <si>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</si>
  <si>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</si>
  <si>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</si>
  <si>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</si>
  <si>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</si>
  <si>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</si>
  <si>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</si>
  <si>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</si>
  <si>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</si>
  <si>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</si>
  <si>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</si>
  <si>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</si>
  <si>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</si>
  <si>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</si>
  <si>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</si>
  <si>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</si>
  <si>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</si>
  <si>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</si>
  <si>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</si>
  <si>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</si>
  <si>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</si>
  <si>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</si>
  <si>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</si>
  <si>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</si>
  <si>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</si>
  <si>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</si>
  <si>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</si>
  <si>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</si>
  <si>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</si>
  <si>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</si>
  <si>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</si>
  <si>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</si>
  <si>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</si>
  <si>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</si>
  <si>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</si>
  <si>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</si>
  <si>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</si>
  <si>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</si>
  <si>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</si>
  <si>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</si>
  <si>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</si>
  <si>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</si>
  <si>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</si>
  <si>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</si>
  <si>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</si>
  <si>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</si>
  <si>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</si>
  <si>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</si>
  <si>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</si>
  <si>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</si>
  <si>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</si>
  <si>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</si>
  <si>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</si>
  <si>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</si>
  <si>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</si>
  <si>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</si>
  <si>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</si>
  <si>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</si>
  <si>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</si>
  <si>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</si>
  <si>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</si>
  <si>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</si>
  <si>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</si>
  <si>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</si>
  <si>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</si>
  <si>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</si>
  <si>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</si>
  <si>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</si>
  <si>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</si>
  <si>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</si>
  <si>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</si>
  <si>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</si>
  <si>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</si>
  <si>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</si>
  <si>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</si>
  <si>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</si>
  <si>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</si>
  <si>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</si>
  <si>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</si>
  <si>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</si>
  <si>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</si>
  <si>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</si>
  <si>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</si>
  <si>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</si>
  <si>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</si>
  <si>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</si>
  <si>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</si>
  <si>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</si>
  <si>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</si>
  <si>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</si>
  <si>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</si>
  <si>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</si>
  <si>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</si>
  <si>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</si>
  <si>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</si>
  <si>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</si>
  <si>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</si>
  <si>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</si>
  <si>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</si>
  <si>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</si>
  <si>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</si>
  <si>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</si>
  <si>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</si>
  <si>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</si>
  <si>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</si>
  <si>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</si>
  <si>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</si>
  <si>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</si>
  <si>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</si>
  <si>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</si>
  <si>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</si>
  <si>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</si>
  <si>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</si>
  <si>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</si>
  <si>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</si>
  <si>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</si>
  <si>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</si>
  <si>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</si>
  <si>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</si>
  <si>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</si>
  <si>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</si>
  <si>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</si>
  <si>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</si>
  <si>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</si>
  <si>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</si>
  <si>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</si>
  <si>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</si>
  <si>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</si>
  <si>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</si>
  <si>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</si>
  <si>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</si>
  <si>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</si>
  <si>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</si>
  <si>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</si>
  <si>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</si>
  <si>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</si>
  <si>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</si>
  <si>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</si>
  <si>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</si>
  <si>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</si>
  <si>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</si>
  <si>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</si>
  <si>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</si>
  <si>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</si>
  <si>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</si>
  <si>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</si>
  <si>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</si>
  <si>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</si>
  <si>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</si>
  <si>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</si>
  <si>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</si>
  <si>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</si>
  <si>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</si>
  <si>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</si>
  <si>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</si>
  <si>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</si>
  <si>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</si>
  <si>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</si>
  <si>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</si>
  <si>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</si>
  <si>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</si>
  <si>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</si>
  <si>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</si>
  <si>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</si>
  <si>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</si>
  <si>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</si>
  <si>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</si>
  <si>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</si>
  <si>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</si>
  <si>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</si>
  <si>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</si>
  <si>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</si>
  <si>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</si>
  <si>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</si>
  <si>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</si>
  <si>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</si>
  <si>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</si>
  <si>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</si>
  <si>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</si>
  <si>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</si>
  <si>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</si>
  <si>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</si>
  <si>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</si>
  <si>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</si>
  <si>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</si>
  <si>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</si>
  <si>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</si>
  <si>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</si>
  <si>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</si>
  <si>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</si>
  <si>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</si>
  <si>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</si>
  <si>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</si>
  <si>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</si>
  <si>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</si>
  <si>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</si>
  <si>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</si>
  <si>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</si>
  <si>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</si>
  <si>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</si>
  <si>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</si>
  <si>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</si>
  <si>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</si>
  <si>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</si>
  <si>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</si>
  <si>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</si>
  <si>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</si>
  <si>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</si>
  <si>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</si>
  <si>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</si>
  <si>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</si>
  <si>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</si>
  <si>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</si>
  <si>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</si>
  <si>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</si>
  <si>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</si>
  <si>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</si>
  <si>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</si>
  <si>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</si>
  <si>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</si>
  <si>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</si>
  <si>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</si>
  <si>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</si>
  <si>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</si>
  <si>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</si>
  <si>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</si>
  <si>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</si>
  <si>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</si>
  <si>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</si>
  <si>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</si>
  <si>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</si>
  <si>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</si>
  <si>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</si>
  <si>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</si>
  <si>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</si>
  <si>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</si>
  <si>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</si>
  <si>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</si>
  <si>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</si>
  <si>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</si>
  <si>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</si>
  <si>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</si>
  <si>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</si>
  <si>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</si>
  <si>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</si>
  <si>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</si>
  <si>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</si>
  <si>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</si>
  <si>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</si>
  <si>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</si>
  <si>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</si>
  <si>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</si>
  <si>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</si>
  <si>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</si>
  <si>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</si>
  <si>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</si>
  <si>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</si>
  <si>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</si>
  <si>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</si>
  <si>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</si>
  <si>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</si>
  <si>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</si>
  <si>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</si>
  <si>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</si>
  <si>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</si>
  <si>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</si>
  <si>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</si>
  <si>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</si>
  <si>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</si>
  <si>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</si>
  <si>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</si>
  <si>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</si>
  <si>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</si>
  <si>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</si>
  <si>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</si>
  <si>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</si>
  <si>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</si>
  <si>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</si>
  <si>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</si>
  <si>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</si>
  <si>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</si>
  <si>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</si>
  <si>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</si>
  <si>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</si>
  <si>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</si>
  <si>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</si>
  <si>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</si>
  <si>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</si>
  <si>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</si>
  <si>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</si>
  <si>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</si>
  <si>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</si>
  <si>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</si>
  <si>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</si>
  <si>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</si>
  <si>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</si>
  <si>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</si>
  <si>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</si>
  <si>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</si>
  <si>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</si>
  <si>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</si>
  <si>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</si>
  <si>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</si>
  <si>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</si>
  <si>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</si>
  <si>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</si>
  <si>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</si>
  <si>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</si>
  <si>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</si>
  <si>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</si>
  <si>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</si>
  <si>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</si>
  <si>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</si>
  <si>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</si>
  <si>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</si>
  <si>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</si>
  <si>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</si>
  <si>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</si>
  <si>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</si>
  <si>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</si>
  <si>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</si>
  <si>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</si>
  <si>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</si>
  <si>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</si>
  <si>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</si>
  <si>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</si>
  <si>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</si>
  <si>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</si>
  <si>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</si>
  <si>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</si>
  <si>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</si>
  <si>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</si>
  <si>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</si>
  <si>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</si>
  <si>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</si>
  <si>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</si>
  <si>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</si>
  <si>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</si>
  <si>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</si>
  <si>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</si>
  <si>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</si>
  <si>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</si>
  <si>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</si>
  <si>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</si>
  <si>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</si>
  <si>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</si>
  <si>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</si>
  <si>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</si>
  <si>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</si>
  <si>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</si>
  <si>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</si>
  <si>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</si>
  <si>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</si>
  <si>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</si>
  <si>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</si>
  <si>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</si>
  <si>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</si>
  <si>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</si>
  <si>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</si>
  <si>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</si>
  <si>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</si>
  <si>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</si>
  <si>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</si>
  <si>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</si>
  <si>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</si>
  <si>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</si>
  <si>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</si>
  <si>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</si>
  <si>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</si>
  <si>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</si>
  <si>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</si>
  <si>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</si>
  <si>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</si>
  <si>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</si>
  <si>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</si>
  <si>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</si>
  <si>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</si>
  <si>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</si>
  <si>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</si>
  <si>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</si>
  <si>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</si>
  <si>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</si>
  <si>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</si>
  <si>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</si>
  <si>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</si>
  <si>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</si>
  <si>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</si>
  <si>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</si>
  <si>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</si>
  <si>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</si>
  <si>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</si>
  <si>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</si>
  <si>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</si>
  <si>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</si>
  <si>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</si>
  <si>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</si>
  <si>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</si>
  <si>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</si>
  <si>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</si>
  <si>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</si>
  <si>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</si>
  <si>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</si>
  <si>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</si>
  <si>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</si>
  <si>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</si>
  <si>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</si>
  <si>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</si>
  <si>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</si>
  <si>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</si>
  <si>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</si>
  <si>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</si>
  <si>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</si>
  <si>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</si>
  <si>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</si>
  <si>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</si>
  <si>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</si>
  <si>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</si>
  <si>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</si>
  <si>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</si>
  <si>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</si>
  <si>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</si>
  <si>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</si>
  <si>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</si>
  <si>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</si>
  <si>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</si>
  <si>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</si>
  <si>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</si>
  <si>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</si>
  <si>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</si>
  <si>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</si>
  <si>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</si>
  <si>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</si>
  <si>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</si>
  <si>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</si>
  <si>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</si>
  <si>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</si>
  <si>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</si>
  <si>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</si>
  <si>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</si>
  <si>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</si>
  <si>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</si>
  <si>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</si>
  <si>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</si>
  <si>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</si>
  <si>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</si>
  <si>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</si>
  <si>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</si>
  <si>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</si>
  <si>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</si>
  <si>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</si>
  <si>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</si>
  <si>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</si>
  <si>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</si>
  <si>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</si>
  <si>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</si>
  <si>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</si>
  <si>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</si>
  <si>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</si>
  <si>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</si>
  <si>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</si>
  <si>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</si>
  <si>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</si>
  <si>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</si>
  <si>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</si>
  <si>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</si>
  <si>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</si>
  <si>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</si>
  <si>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</si>
  <si>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</si>
  <si>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</si>
  <si>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</si>
  <si>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</si>
  <si>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</si>
  <si>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</si>
  <si>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</si>
  <si>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</si>
  <si>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</si>
  <si>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</si>
  <si>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</si>
  <si>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</si>
  <si>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</si>
  <si>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</si>
  <si>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</si>
  <si>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</si>
  <si>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</si>
  <si>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</si>
  <si>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</si>
  <si>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</si>
  <si>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</si>
  <si>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</si>
  <si>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</si>
  <si>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</si>
  <si>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</si>
  <si>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</si>
  <si>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</si>
  <si>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</si>
  <si>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</si>
  <si>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</si>
  <si>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</si>
  <si>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</si>
  <si>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</si>
  <si>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</si>
  <si>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</si>
  <si>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</si>
  <si>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</si>
  <si>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</si>
  <si>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</si>
  <si>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</si>
  <si>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</si>
  <si>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</si>
  <si>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</si>
  <si>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</si>
  <si>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</si>
  <si>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</si>
  <si>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</si>
  <si>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</si>
  <si>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</si>
  <si>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</si>
  <si>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</si>
  <si>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</si>
  <si>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</si>
  <si>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</si>
  <si>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</si>
  <si>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</si>
  <si>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</si>
  <si>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</si>
  <si>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</si>
  <si>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</si>
  <si>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</si>
  <si>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</si>
  <si>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</si>
  <si>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</si>
  <si>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</si>
  <si>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</si>
  <si>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</si>
  <si>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</si>
  <si>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</si>
  <si>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</si>
  <si>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</si>
  <si>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</si>
  <si>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</si>
  <si>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</si>
  <si>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</si>
  <si>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</si>
  <si>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</si>
  <si>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</si>
  <si>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</si>
  <si>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</si>
  <si>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</si>
  <si>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</si>
  <si>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</si>
  <si>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</si>
  <si>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</si>
  <si>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</si>
  <si>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</si>
  <si>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</si>
  <si>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</si>
  <si>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</si>
  <si>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</si>
  <si>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</si>
  <si>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</si>
  <si>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</si>
  <si>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</si>
  <si>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</si>
  <si>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</si>
  <si>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</si>
  <si>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</si>
  <si>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</si>
  <si>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</si>
  <si>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</si>
  <si>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</si>
  <si>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</si>
  <si>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</si>
  <si>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</si>
  <si>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</si>
  <si>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</si>
  <si>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</si>
  <si>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</si>
  <si>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</si>
  <si>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</si>
  <si>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</si>
  <si>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</si>
  <si>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</si>
  <si>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</si>
  <si>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</si>
  <si>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</si>
  <si>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</si>
  <si>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</si>
  <si>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</si>
  <si>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</si>
  <si>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</si>
  <si>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</si>
  <si>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</si>
  <si>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</si>
  <si>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</si>
  <si>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</si>
  <si>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</si>
  <si>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</si>
  <si>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</si>
  <si>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</si>
  <si>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</si>
  <si>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</si>
  <si>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</si>
  <si>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</si>
  <si>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</si>
  <si>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</si>
  <si>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</si>
  <si>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</si>
  <si>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</si>
  <si>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</si>
  <si>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</si>
  <si>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</si>
  <si>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</si>
  <si>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</si>
  <si>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</si>
  <si>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</si>
  <si>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</si>
  <si>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</si>
  <si>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</si>
  <si>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</si>
  <si>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</si>
  <si>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</si>
  <si>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</si>
  <si>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</si>
  <si>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</si>
  <si>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</si>
  <si>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</si>
  <si>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</si>
  <si>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</si>
  <si>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</si>
  <si>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</si>
  <si>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</si>
  <si>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</si>
  <si>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</si>
  <si>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</si>
  <si>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</si>
  <si>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</si>
  <si>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</si>
  <si>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</si>
  <si>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</si>
  <si>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</si>
  <si>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</si>
  <si>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</si>
  <si>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</si>
  <si>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</si>
  <si>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</si>
  <si>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</si>
  <si>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</si>
  <si>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</si>
  <si>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</si>
  <si>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</si>
  <si>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</si>
  <si>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</si>
  <si>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</si>
  <si>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</si>
  <si>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</si>
  <si>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</si>
  <si>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</si>
  <si>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</si>
  <si>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</si>
  <si>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</si>
  <si>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</si>
  <si>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</si>
  <si>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</si>
  <si>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</si>
  <si>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</si>
  <si>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</si>
  <si>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</si>
  <si>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</si>
  <si>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</si>
  <si>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</si>
  <si>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</si>
  <si>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</si>
  <si>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</si>
  <si>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</si>
  <si>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</si>
  <si>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</si>
  <si>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</si>
  <si>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</si>
  <si>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</si>
  <si>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</si>
  <si>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</si>
  <si>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</si>
  <si>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</si>
  <si>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</si>
  <si>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</si>
  <si>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</si>
  <si>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</si>
  <si>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</si>
  <si>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</si>
  <si>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</si>
  <si>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</si>
  <si>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</si>
  <si>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</si>
  <si>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</si>
  <si>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</si>
  <si>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</si>
  <si>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</si>
  <si>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</si>
  <si>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</si>
  <si>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</si>
  <si>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</si>
  <si>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</si>
  <si>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</si>
  <si>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</si>
  <si>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</si>
  <si>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</si>
  <si>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</si>
  <si>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</si>
  <si>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</si>
  <si>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</si>
  <si>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</si>
  <si>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</si>
  <si>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</si>
  <si>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</si>
  <si>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</si>
  <si>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</si>
  <si>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</si>
  <si>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</si>
  <si>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</si>
  <si>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</si>
  <si>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</si>
  <si>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</si>
  <si>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</si>
  <si>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</si>
  <si>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</si>
  <si>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</si>
  <si>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</si>
  <si>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</si>
  <si>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</si>
  <si>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</si>
  <si>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</si>
  <si>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</si>
  <si>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</si>
  <si>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</si>
  <si>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</si>
  <si>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</si>
  <si>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</si>
  <si>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</si>
  <si>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</si>
  <si>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</si>
  <si>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</si>
  <si>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</si>
  <si>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</si>
  <si>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</si>
  <si>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</si>
  <si>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</si>
  <si>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</si>
  <si>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</si>
  <si>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</si>
  <si>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</si>
  <si>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</si>
  <si>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</si>
  <si>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</si>
  <si>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</si>
  <si>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</si>
  <si>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</si>
  <si>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</si>
  <si>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</si>
  <si>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</si>
  <si>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</si>
  <si>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</si>
  <si>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</si>
  <si>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</si>
  <si>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</si>
  <si>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</si>
  <si>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</si>
  <si>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</si>
  <si>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</si>
  <si>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</si>
  <si>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</si>
  <si>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</si>
  <si>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</si>
  <si>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</si>
  <si>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</si>
  <si>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</si>
  <si>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</si>
  <si>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</si>
  <si>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</si>
  <si>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</si>
  <si>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</si>
  <si>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</si>
  <si>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</si>
  <si>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</si>
  <si>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</si>
  <si>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</si>
  <si>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</si>
  <si>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</si>
  <si>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</si>
  <si>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</si>
  <si>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</si>
  <si>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</si>
  <si>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</si>
  <si>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</si>
  <si>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</si>
  <si>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</si>
  <si>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</si>
  <si>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</si>
  <si>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</si>
  <si>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</si>
  <si>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</si>
  <si>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</si>
  <si>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</si>
  <si>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</si>
  <si>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</si>
  <si>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</si>
  <si>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</si>
  <si>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</si>
  <si>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</si>
  <si>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</si>
  <si>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</si>
  <si>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</si>
  <si>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</si>
  <si>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</si>
  <si>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</si>
  <si>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</si>
  <si>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</si>
  <si>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</si>
  <si>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</si>
  <si>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</si>
  <si>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</si>
  <si>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</si>
  <si>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</si>
  <si>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</si>
  <si>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</si>
  <si>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</si>
  <si>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</si>
  <si>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</si>
  <si>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</si>
  <si>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</si>
  <si>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</si>
  <si>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</si>
  <si>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</si>
  <si>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</si>
  <si>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</si>
  <si>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</si>
  <si>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</si>
  <si>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</si>
  <si>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</si>
  <si>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</si>
  <si>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</si>
  <si>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</si>
  <si>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</si>
  <si>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</si>
  <si>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</si>
  <si>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</si>
  <si>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</si>
  <si>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</si>
  <si>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</si>
  <si>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</si>
  <si>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</si>
  <si>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</si>
  <si>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</si>
  <si>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</si>
  <si>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</si>
  <si>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</si>
  <si>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</si>
  <si>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</si>
  <si>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</si>
  <si>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</si>
  <si>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</si>
  <si>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</si>
  <si>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</si>
  <si>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</si>
  <si>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</si>
  <si>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</si>
  <si>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</si>
  <si>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</si>
  <si>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</si>
  <si>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</si>
  <si>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</si>
  <si>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</si>
  <si>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</si>
  <si>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</si>
  <si>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</si>
  <si>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</si>
  <si>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</si>
  <si>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</si>
  <si>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</si>
  <si>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</si>
  <si>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</si>
  <si>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</si>
  <si>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</si>
  <si>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</si>
  <si>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</si>
  <si>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</si>
  <si>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</si>
  <si>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</si>
  <si>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</si>
  <si>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</si>
  <si>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</si>
  <si>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</si>
  <si>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</si>
  <si>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</si>
  <si>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</si>
  <si>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</si>
  <si>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</si>
  <si>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</si>
  <si>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</si>
  <si>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</si>
  <si>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</si>
  <si>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</si>
  <si>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</si>
  <si>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</si>
  <si>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</si>
  <si>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</si>
  <si>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</si>
  <si>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</si>
  <si>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</si>
  <si>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</si>
  <si>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</si>
  <si>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</si>
  <si>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</si>
  <si>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</si>
  <si>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</si>
  <si>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</si>
  <si>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</si>
  <si>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</si>
  <si>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</si>
  <si>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</si>
  <si>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</si>
  <si>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</si>
  <si>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</si>
  <si>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</si>
  <si>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</si>
  <si>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</si>
  <si>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</si>
  <si>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</si>
  <si>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</si>
  <si>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</si>
  <si>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</si>
  <si>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</si>
  <si>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</si>
  <si>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</si>
  <si>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</si>
  <si>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</si>
  <si>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</si>
  <si>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</si>
  <si>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</si>
  <si>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</si>
  <si>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</si>
  <si>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</si>
  <si>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</si>
  <si>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</si>
  <si>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</si>
  <si>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</si>
  <si>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</si>
  <si>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</si>
  <si>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</si>
  <si>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</si>
  <si>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</si>
  <si>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</si>
  <si>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</si>
  <si>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</si>
  <si>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</si>
  <si>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</si>
  <si>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</si>
  <si>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</si>
  <si>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</si>
  <si>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</si>
  <si>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</si>
  <si>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</si>
  <si>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</si>
  <si>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</si>
  <si>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</si>
  <si>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</si>
  <si>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</si>
  <si>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</si>
  <si>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</si>
  <si>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</si>
  <si>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</si>
  <si>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</si>
  <si>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</si>
  <si>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</si>
  <si>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</si>
  <si>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</si>
  <si>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</si>
  <si>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</si>
  <si>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</si>
  <si>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</si>
  <si>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</si>
  <si>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</si>
  <si>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</si>
  <si>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</si>
  <si>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</si>
  <si>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</si>
  <si>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</si>
  <si>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</si>
  <si>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</si>
  <si>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</si>
  <si>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</si>
  <si>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</si>
  <si>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</si>
  <si>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</si>
  <si>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</si>
  <si>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</si>
  <si>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</si>
  <si>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</si>
  <si>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</si>
  <si>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</si>
  <si>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</si>
  <si>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</si>
  <si>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</si>
  <si>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</si>
  <si>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</si>
  <si>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</si>
  <si>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</si>
  <si>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</si>
  <si>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</si>
  <si>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</si>
  <si>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</si>
  <si>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</si>
  <si>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</si>
  <si>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</si>
  <si>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</si>
  <si>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</si>
  <si>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</si>
  <si>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</si>
  <si>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</si>
  <si>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</si>
  <si>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</si>
  <si>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</si>
  <si>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</si>
  <si>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</si>
  <si>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</si>
  <si>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</si>
  <si>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</si>
  <si>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</si>
  <si>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</si>
  <si>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</si>
  <si>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</si>
  <si>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</si>
  <si>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</si>
  <si>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</si>
  <si>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</si>
  <si>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</si>
  <si>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</si>
  <si>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</si>
  <si>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</si>
  <si>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</si>
  <si>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</si>
  <si>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</si>
  <si>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</si>
  <si>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</si>
  <si>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</si>
  <si>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</si>
  <si>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</si>
  <si>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</si>
  <si>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</si>
  <si>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</si>
  <si>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</si>
  <si>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</si>
  <si>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</si>
  <si>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</si>
  <si>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</si>
  <si>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</si>
  <si>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</si>
  <si>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</si>
  <si>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</si>
  <si>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</si>
  <si>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</si>
  <si>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</si>
  <si>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</si>
  <si>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</si>
  <si>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</si>
  <si>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</si>
  <si>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</si>
  <si>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</si>
  <si>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</si>
  <si>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</si>
  <si>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</si>
  <si>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</si>
  <si>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</si>
  <si>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</si>
  <si>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</si>
  <si>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</si>
  <si>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</si>
  <si>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</si>
  <si>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</si>
  <si>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</si>
  <si>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</si>
  <si>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</si>
  <si>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</si>
  <si>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</si>
  <si>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</si>
  <si>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</si>
  <si>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</si>
  <si>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</si>
  <si>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</si>
  <si>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</si>
  <si>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</si>
  <si>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</si>
  <si>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</si>
  <si>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</si>
  <si>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</si>
  <si>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</si>
  <si>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</si>
  <si>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</si>
  <si>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</si>
  <si>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</si>
  <si>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</si>
  <si>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</si>
  <si>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</si>
  <si>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</si>
  <si>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</si>
  <si>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</si>
  <si>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</si>
  <si>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</si>
  <si>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</si>
  <si>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</si>
  <si>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</si>
  <si>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</si>
  <si>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</si>
  <si>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</si>
  <si>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</si>
  <si>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</si>
  <si>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</si>
  <si>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</si>
  <si>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</si>
  <si>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</si>
  <si>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</si>
  <si>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</si>
  <si>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</si>
  <si>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</si>
  <si>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</si>
  <si>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</si>
  <si>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</si>
  <si>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</si>
  <si>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</si>
  <si>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</si>
  <si>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</si>
  <si>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</si>
  <si>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</si>
  <si>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</si>
  <si>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</si>
  <si>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</si>
  <si>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</si>
  <si>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</si>
  <si>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</si>
  <si>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</si>
  <si>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</si>
  <si>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</si>
  <si>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</si>
  <si>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</si>
  <si>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</si>
  <si>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</si>
  <si>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</si>
  <si>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</si>
  <si>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</si>
  <si>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</si>
  <si>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</si>
  <si>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</si>
  <si>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</si>
  <si>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</si>
  <si>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</si>
  <si>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</si>
  <si>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</si>
  <si>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</si>
  <si>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</si>
  <si>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</si>
  <si>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</si>
  <si>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</si>
  <si>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</si>
  <si>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</si>
  <si>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</si>
  <si>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</si>
  <si>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</si>
  <si>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</si>
  <si>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</si>
  <si>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</si>
  <si>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</si>
  <si>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</si>
  <si>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</si>
  <si>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</si>
  <si>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</si>
  <si>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</si>
  <si>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</si>
  <si>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</si>
  <si>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</si>
  <si>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</si>
  <si>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</si>
  <si>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</si>
  <si>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</si>
  <si>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</si>
  <si>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</si>
  <si>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</si>
  <si>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</si>
  <si>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</si>
  <si>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</si>
  <si>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</si>
  <si>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</si>
  <si>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</si>
  <si>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</si>
  <si>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</si>
  <si>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</si>
  <si>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</si>
  <si>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</si>
  <si>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</si>
  <si>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</si>
  <si>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</si>
  <si>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</si>
  <si>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</si>
  <si>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</si>
  <si>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</si>
  <si>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</si>
  <si>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</si>
  <si>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</si>
  <si>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</si>
  <si>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</si>
  <si>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</si>
  <si>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</si>
  <si>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</si>
  <si>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</si>
  <si>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</si>
  <si>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</si>
  <si>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</si>
  <si>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</si>
  <si>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</si>
  <si>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</si>
  <si>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</si>
  <si>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</si>
  <si>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</si>
  <si>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</si>
  <si>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</si>
  <si>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</si>
  <si>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</si>
  <si>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</si>
  <si>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</si>
  <si>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</si>
  <si>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</si>
  <si>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</si>
  <si>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</si>
  <si>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</si>
  <si>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</si>
  <si>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</si>
  <si>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</si>
  <si>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</si>
  <si>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</si>
  <si>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</si>
  <si>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</si>
  <si>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</si>
  <si>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</si>
  <si>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</si>
  <si>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</si>
  <si>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</si>
  <si>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</si>
  <si>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</si>
  <si>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</si>
  <si>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</si>
  <si>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</si>
  <si>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</si>
  <si>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</si>
  <si>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</si>
  <si>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</si>
  <si>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</si>
  <si>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</si>
  <si>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</si>
  <si>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</si>
  <si>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</si>
  <si>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</si>
  <si>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</si>
  <si>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</si>
  <si>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</si>
  <si>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</si>
  <si>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</si>
  <si>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</si>
  <si>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</si>
  <si>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</si>
  <si>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</si>
  <si>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</si>
  <si>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</si>
  <si>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</si>
  <si>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</si>
  <si>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</si>
  <si>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</si>
  <si>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</si>
  <si>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</si>
  <si>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</si>
  <si>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</si>
  <si>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</si>
  <si>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</si>
  <si>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</si>
  <si>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</si>
  <si>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</si>
  <si>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</si>
  <si>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</si>
  <si>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</si>
  <si>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</si>
  <si>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</si>
  <si>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</si>
  <si>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</si>
  <si>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</si>
  <si>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</si>
  <si>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</si>
  <si>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</si>
  <si>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</si>
  <si>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</si>
  <si>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</si>
  <si>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</si>
  <si>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</si>
  <si>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</si>
  <si>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</si>
  <si>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</si>
  <si>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</si>
  <si>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</si>
  <si>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</si>
  <si>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</si>
  <si>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</si>
  <si>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</si>
  <si>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</si>
  <si>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</si>
  <si>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</si>
  <si>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</si>
  <si>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</si>
  <si>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</si>
  <si>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</si>
  <si>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</si>
  <si>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</si>
  <si>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</si>
  <si>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</si>
  <si>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</si>
  <si>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</si>
  <si>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</si>
  <si>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</si>
  <si>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</si>
  <si>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</si>
  <si>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</si>
  <si>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</si>
  <si>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</si>
  <si>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</si>
  <si>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</si>
  <si>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</si>
  <si>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</si>
  <si>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</si>
  <si>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</si>
  <si>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</si>
  <si>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</si>
  <si>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</si>
  <si>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</si>
  <si>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</si>
  <si>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</si>
  <si>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</si>
  <si>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</si>
  <si>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</si>
  <si>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</si>
  <si>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</si>
  <si>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</si>
  <si>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</si>
  <si>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</si>
  <si>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</si>
  <si>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</si>
  <si>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</si>
  <si>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</si>
  <si>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</si>
  <si>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</si>
  <si>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</si>
  <si>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</si>
  <si>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</si>
  <si>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</si>
  <si>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</si>
  <si>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</si>
  <si>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</si>
  <si>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</si>
  <si>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</si>
  <si>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</si>
  <si>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</si>
  <si>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</si>
  <si>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</si>
  <si>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</si>
  <si>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</si>
  <si>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</si>
  <si>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</si>
  <si>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</si>
  <si>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</si>
  <si>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</si>
  <si>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</si>
  <si>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</si>
  <si>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</si>
  <si>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</si>
  <si>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</si>
  <si>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</si>
  <si>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</si>
  <si>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</si>
  <si>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</si>
  <si>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</si>
  <si>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</si>
  <si>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</si>
  <si>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</si>
  <si>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</si>
  <si>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</si>
  <si>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</si>
  <si>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</si>
  <si>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</si>
  <si>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</si>
  <si>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</si>
  <si>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</si>
  <si>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</si>
  <si>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</si>
  <si>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</si>
  <si>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</si>
  <si>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</si>
  <si>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</si>
  <si>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</si>
  <si>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</si>
  <si>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</si>
  <si>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</si>
  <si>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</si>
  <si>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</si>
  <si>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</si>
  <si>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</si>
  <si>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</si>
  <si>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</si>
  <si>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</si>
  <si>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</si>
  <si>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</si>
  <si>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</si>
  <si>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</si>
  <si>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</si>
  <si>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</si>
  <si>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</si>
  <si>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</si>
  <si>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</si>
  <si>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</si>
  <si>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</si>
  <si>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</si>
  <si>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</si>
  <si>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</si>
  <si>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</si>
  <si>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</si>
  <si>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</si>
  <si>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</si>
  <si>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</si>
  <si>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</si>
  <si>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</si>
  <si>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</si>
  <si>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</si>
  <si>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</si>
  <si>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</si>
  <si>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</si>
  <si>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</si>
  <si>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</si>
  <si>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</si>
  <si>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</si>
  <si>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</si>
  <si>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</si>
  <si>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</si>
  <si>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</si>
  <si>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</si>
  <si>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</si>
  <si>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</si>
  <si>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</si>
  <si>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</si>
  <si>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</si>
  <si>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</si>
  <si>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</si>
  <si>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</si>
  <si>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</si>
  <si>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</si>
  <si>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</si>
  <si>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</si>
  <si>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</si>
  <si>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</si>
  <si>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</si>
  <si>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</si>
  <si>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</si>
  <si>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</si>
  <si>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</si>
  <si>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</si>
  <si>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</si>
  <si>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</si>
  <si>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</si>
  <si>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</si>
  <si>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</si>
  <si>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</si>
  <si>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</si>
  <si>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</si>
  <si>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</si>
  <si>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</si>
  <si>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</si>
  <si>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</si>
  <si>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</si>
  <si>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</si>
  <si>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</si>
  <si>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</si>
  <si>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</si>
  <si>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</si>
  <si>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</si>
  <si>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</si>
  <si>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</si>
  <si>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</si>
  <si>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</si>
  <si>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</si>
  <si>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</si>
  <si>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</si>
  <si>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</si>
  <si>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</si>
  <si>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</si>
  <si>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</si>
  <si>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</si>
  <si>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</si>
  <si>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</si>
  <si>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</si>
  <si>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</si>
  <si>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</si>
  <si>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</si>
  <si>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</si>
  <si>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</si>
  <si>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</si>
  <si>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</si>
  <si>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</si>
  <si>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</si>
  <si>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</si>
  <si>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</si>
  <si>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</si>
  <si>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</si>
  <si>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</si>
  <si>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</si>
  <si>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</si>
  <si>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</si>
  <si>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</si>
  <si>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</si>
  <si>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</si>
  <si>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</si>
  <si>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</si>
  <si>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</si>
  <si>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</si>
  <si>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</si>
  <si>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</si>
  <si>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</si>
  <si>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</si>
  <si>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</si>
  <si>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</si>
  <si>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</si>
  <si>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</si>
  <si>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</si>
  <si>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</si>
  <si>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</si>
  <si>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</si>
  <si>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</si>
  <si>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</si>
  <si>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</si>
  <si>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</si>
  <si>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</si>
  <si>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</si>
  <si>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</si>
  <si>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</si>
  <si>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</si>
  <si>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</si>
  <si>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</si>
  <si>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</si>
  <si>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</si>
  <si>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</si>
  <si>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</si>
  <si>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</si>
  <si>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</si>
  <si>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</si>
  <si>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</si>
  <si>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</si>
  <si>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</si>
  <si>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</si>
  <si>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</si>
  <si>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</si>
  <si>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</si>
  <si>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</si>
  <si>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</si>
  <si>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</si>
  <si>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</si>
  <si>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</si>
  <si>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</si>
  <si>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</si>
  <si>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</si>
  <si>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</si>
  <si>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</si>
  <si>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</si>
  <si>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</si>
  <si>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</si>
  <si>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</si>
  <si>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</si>
  <si>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</si>
  <si>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</si>
  <si>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</si>
  <si>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</si>
  <si>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</si>
  <si>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</si>
  <si>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</si>
  <si>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</si>
  <si>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</si>
  <si>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</si>
  <si>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</si>
  <si>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</si>
  <si>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</si>
  <si>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</si>
  <si>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</si>
  <si>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</si>
  <si>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</si>
  <si>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</si>
  <si>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</si>
  <si>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</si>
  <si>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</si>
  <si>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</si>
  <si>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</si>
  <si>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</si>
  <si>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</si>
  <si>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</si>
  <si>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</si>
  <si>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</si>
  <si>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</si>
  <si>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</si>
  <si>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</si>
  <si>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</si>
  <si>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</si>
  <si>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</si>
  <si>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</si>
  <si>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</si>
  <si>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</si>
  <si>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</si>
  <si>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</si>
  <si>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</si>
  <si>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</si>
  <si>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</si>
  <si>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</si>
  <si>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</si>
  <si>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</si>
  <si>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</si>
  <si>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</si>
  <si>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</si>
  <si>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</si>
  <si>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</si>
  <si>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</si>
  <si>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</si>
  <si>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</si>
  <si>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</si>
  <si>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</si>
  <si>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</si>
  <si>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</si>
  <si>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</si>
  <si>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</si>
  <si>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</si>
  <si>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</si>
  <si>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</si>
  <si>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</si>
  <si>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</si>
  <si>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</si>
  <si>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</si>
  <si>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</si>
  <si>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</si>
  <si>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</si>
  <si>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</si>
  <si>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</si>
  <si>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</si>
  <si>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</si>
  <si>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</si>
  <si>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</si>
  <si>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</si>
  <si>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</si>
  <si>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</si>
  <si>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</si>
  <si>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</si>
  <si>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</si>
  <si>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</si>
  <si>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</si>
  <si>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</si>
  <si>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</si>
  <si>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</si>
  <si>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</si>
  <si>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</si>
  <si>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</si>
  <si>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</si>
  <si>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</si>
  <si>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</si>
  <si>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</si>
  <si>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</si>
  <si>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</si>
  <si>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</si>
  <si>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</si>
  <si>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</si>
  <si>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</si>
  <si>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</si>
  <si>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</si>
  <si>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</si>
  <si>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</si>
  <si>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</si>
  <si>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</si>
  <si>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</si>
  <si>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</si>
  <si>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</si>
  <si>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</si>
  <si>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</si>
  <si>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</si>
  <si>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</si>
  <si>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</si>
  <si>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</si>
  <si>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</si>
  <si>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</si>
  <si>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</si>
  <si>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</si>
  <si>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</si>
  <si>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</si>
  <si>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</si>
  <si>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</si>
  <si>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</si>
  <si>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</si>
  <si>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</si>
  <si>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</si>
  <si>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</si>
  <si>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</si>
  <si>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</si>
  <si>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</si>
  <si>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</si>
  <si>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</si>
  <si>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</si>
  <si>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</si>
  <si>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</si>
  <si>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</si>
  <si>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</si>
  <si>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</si>
  <si>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</si>
  <si>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</si>
  <si>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</si>
  <si>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</si>
  <si>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</si>
  <si>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</si>
  <si>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</si>
  <si>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</si>
  <si>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</si>
  <si>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</si>
  <si>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</si>
  <si>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</si>
  <si>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</si>
  <si>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</si>
  <si>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</si>
  <si>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</si>
  <si>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</si>
  <si>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</si>
  <si>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</si>
  <si>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</si>
  <si>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</si>
  <si>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</si>
  <si>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</si>
  <si>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</si>
  <si>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</si>
  <si>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</si>
  <si>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</si>
  <si>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</si>
  <si>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</si>
  <si>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</si>
  <si>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</si>
  <si>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</si>
  <si>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</si>
  <si>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</si>
  <si>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</si>
  <si>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</si>
  <si>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</si>
  <si>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</si>
  <si>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</si>
  <si>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</si>
  <si>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</si>
  <si>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</si>
  <si>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</si>
  <si>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</si>
  <si>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</si>
  <si>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</si>
  <si>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</si>
  <si>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</si>
  <si>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</si>
  <si>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</si>
  <si>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</si>
  <si>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</si>
  <si>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</si>
  <si>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</si>
  <si>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</si>
  <si>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</si>
  <si>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</si>
  <si>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</si>
  <si>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</si>
  <si>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</si>
  <si>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</si>
  <si>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</si>
  <si>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</si>
  <si>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</si>
  <si>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</si>
  <si>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</si>
  <si>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</si>
  <si>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</si>
  <si>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</si>
  <si>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</si>
  <si>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</si>
  <si>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</si>
  <si>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</si>
  <si>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</si>
  <si>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</si>
  <si>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</si>
  <si>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</si>
  <si>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</si>
  <si>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</si>
  <si>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</si>
  <si>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</si>
  <si>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</si>
  <si>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</si>
  <si>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</si>
  <si>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</si>
  <si>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</si>
  <si>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</si>
  <si>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</si>
  <si>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</si>
  <si>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</si>
  <si>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</si>
  <si>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</si>
  <si>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</si>
  <si>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</si>
  <si>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</si>
  <si>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</si>
  <si>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</si>
  <si>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</si>
  <si>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</si>
  <si>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</si>
  <si>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</si>
  <si>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</si>
  <si>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</si>
  <si>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</si>
  <si>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</si>
  <si>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</si>
  <si>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</si>
  <si>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</si>
  <si>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</si>
  <si>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</si>
  <si>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</si>
  <si>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</si>
  <si>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</si>
  <si>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</si>
  <si>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</si>
  <si>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</si>
  <si>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</si>
  <si>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</si>
  <si>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</si>
  <si>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</si>
  <si>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</si>
  <si>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</si>
  <si>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</si>
  <si>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</si>
  <si>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</si>
  <si>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</si>
  <si>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</si>
  <si>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</si>
  <si>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</si>
  <si>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</si>
  <si>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</si>
  <si>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</si>
  <si>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</si>
  <si>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</si>
  <si>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</si>
  <si>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</si>
  <si>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</si>
  <si>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</si>
  <si>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</si>
  <si>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</si>
  <si>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</si>
  <si>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</si>
  <si>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</si>
  <si>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</si>
  <si>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</si>
  <si>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</si>
  <si>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</si>
  <si>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</si>
  <si>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</si>
  <si>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</si>
  <si>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</si>
  <si>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</si>
  <si>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</si>
  <si>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</si>
  <si>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</si>
  <si>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</si>
  <si>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</si>
  <si>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</si>
  <si>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</si>
  <si>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</si>
  <si>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</si>
  <si>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</si>
  <si>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</si>
  <si>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</si>
  <si>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</si>
  <si>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</si>
  <si>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</si>
  <si>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</si>
  <si>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</si>
  <si>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</si>
  <si>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</si>
  <si>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</si>
  <si>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</si>
  <si>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</si>
  <si>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</si>
  <si>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</si>
  <si>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</si>
  <si>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</si>
  <si>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</si>
  <si>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</si>
  <si>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</si>
  <si>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</si>
  <si>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</si>
  <si>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</si>
  <si>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</si>
  <si>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</si>
  <si>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</si>
  <si>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</si>
  <si>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</si>
  <si>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</si>
  <si>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</si>
  <si>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</si>
  <si>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</si>
  <si>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</si>
  <si>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</si>
  <si>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</si>
  <si>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</si>
  <si>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</si>
  <si>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</si>
  <si>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</si>
  <si>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</si>
  <si>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</si>
  <si>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</si>
  <si>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</si>
  <si>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</si>
  <si>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</si>
  <si>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</si>
  <si>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</si>
  <si>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</si>
  <si>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</si>
  <si>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</si>
  <si>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</si>
  <si>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</si>
  <si>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</si>
  <si>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</si>
  <si>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</si>
  <si>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</si>
  <si>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</si>
  <si>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</si>
  <si>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</si>
  <si>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</si>
  <si>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</si>
  <si>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</si>
  <si>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</si>
  <si>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</si>
  <si>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</si>
  <si>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</si>
  <si>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</si>
  <si>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</si>
  <si>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</si>
  <si>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</si>
  <si>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</si>
  <si>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</si>
  <si>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</si>
  <si>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</si>
  <si>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</si>
  <si>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</si>
  <si>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</si>
  <si>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</si>
  <si>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</si>
  <si>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</si>
  <si>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</si>
  <si>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</si>
  <si>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</si>
  <si>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</si>
  <si>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</si>
  <si>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</si>
  <si>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</si>
  <si>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</si>
  <si>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</si>
  <si>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</si>
  <si>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</si>
  <si>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</si>
  <si>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</si>
  <si>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</si>
  <si>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</si>
  <si>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</si>
  <si>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</si>
  <si>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</si>
  <si>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</si>
  <si>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</si>
  <si>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</si>
  <si>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</si>
  <si>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</si>
  <si>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</si>
  <si>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</si>
  <si>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</si>
  <si>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</si>
  <si>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</si>
  <si>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</si>
  <si>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</si>
  <si>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</si>
  <si>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</si>
  <si>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</si>
  <si>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</si>
  <si>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</si>
  <si>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</si>
  <si>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</si>
  <si>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</si>
  <si>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</si>
  <si>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</si>
  <si>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</si>
  <si>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</si>
  <si>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</si>
  <si>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</si>
  <si>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</si>
  <si>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</si>
  <si>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</si>
  <si>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</si>
  <si>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</si>
  <si>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</si>
  <si>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</si>
  <si>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</si>
  <si>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</si>
  <si>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</si>
  <si>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</si>
  <si>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</si>
  <si>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</si>
  <si>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</si>
  <si>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</si>
  <si>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</si>
  <si>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</si>
  <si>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</si>
  <si>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</si>
  <si>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</si>
  <si>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</si>
  <si>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</si>
  <si>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</si>
  <si>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</si>
  <si>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</si>
  <si>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</si>
  <si>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</si>
  <si>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</si>
  <si>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</si>
  <si>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</si>
  <si>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</si>
  <si>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</si>
  <si>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</si>
  <si>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</si>
  <si>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</si>
  <si>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</si>
  <si>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</si>
  <si>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</si>
  <si>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</si>
  <si>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</si>
  <si>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</si>
  <si>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</si>
  <si>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</si>
  <si>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</si>
  <si>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</si>
  <si>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</si>
  <si>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</si>
  <si>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</si>
  <si>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</si>
  <si>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</si>
  <si>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</si>
  <si>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</si>
  <si>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</si>
  <si>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</si>
  <si>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</si>
  <si>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</si>
  <si>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</si>
  <si>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</si>
  <si>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</si>
  <si>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</si>
  <si>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</si>
  <si>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</si>
  <si>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</si>
  <si>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</si>
  <si>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</si>
  <si>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</si>
  <si>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</si>
  <si>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</si>
  <si>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</si>
  <si>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</si>
  <si>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</si>
  <si>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</si>
  <si>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</si>
  <si>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</si>
  <si>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</si>
  <si>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</si>
  <si>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</si>
  <si>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</si>
  <si>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</si>
  <si>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</si>
  <si>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</si>
  <si>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</si>
  <si>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</si>
  <si>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</si>
  <si>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</si>
  <si>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</si>
  <si>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</si>
  <si>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</si>
  <si>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</si>
  <si>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</si>
  <si>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</si>
  <si>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</si>
  <si>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</si>
  <si>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</si>
  <si>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</si>
  <si>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</si>
  <si>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</si>
  <si>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</si>
  <si>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</si>
  <si>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</si>
  <si>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</si>
  <si>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</si>
  <si>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</si>
  <si>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</si>
  <si>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</si>
  <si>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</si>
  <si>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</si>
  <si>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</si>
  <si>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</si>
  <si>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</si>
  <si>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</si>
  <si>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</si>
  <si>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</si>
  <si>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</si>
  <si>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</si>
  <si>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</si>
  <si>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</si>
  <si>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</si>
  <si>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</si>
  <si>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</si>
  <si>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</si>
  <si>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</si>
  <si>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</si>
  <si>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</si>
  <si>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</si>
  <si>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</si>
  <si>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</si>
  <si>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</si>
  <si>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</si>
  <si>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</si>
  <si>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</si>
  <si>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</si>
  <si>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</si>
  <si>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</si>
  <si>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</si>
  <si>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</si>
  <si>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</si>
  <si>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</si>
  <si>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</si>
  <si>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</si>
  <si>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</si>
  <si>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</si>
  <si>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</si>
  <si>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</si>
  <si>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</si>
  <si>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</si>
  <si>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</si>
  <si>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</si>
  <si>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</si>
  <si>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</si>
  <si>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</si>
  <si>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</si>
  <si>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</si>
  <si>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</si>
  <si>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</si>
  <si>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</si>
  <si>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</si>
  <si>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</si>
  <si>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</si>
  <si>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</si>
  <si>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</si>
  <si>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</si>
  <si>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</si>
  <si>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</si>
  <si>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</si>
  <si>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</si>
  <si>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</si>
  <si>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</si>
  <si>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</si>
  <si>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</si>
  <si>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</si>
  <si>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</si>
  <si>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</si>
  <si>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</si>
  <si>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</si>
  <si>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</si>
  <si>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</si>
  <si>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</si>
  <si>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</si>
  <si>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</si>
  <si>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</si>
  <si>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</si>
  <si>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</si>
  <si>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</si>
  <si>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</si>
  <si>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Count of outcomes</t>
  </si>
  <si>
    <t>Row Labels</t>
  </si>
  <si>
    <t>(All)</t>
  </si>
  <si>
    <t>launch recode</t>
  </si>
  <si>
    <t>Oct</t>
  </si>
  <si>
    <t>Nov</t>
  </si>
  <si>
    <t>Jan</t>
  </si>
  <si>
    <t>Feb</t>
  </si>
  <si>
    <t>Apr</t>
  </si>
  <si>
    <t>May</t>
  </si>
  <si>
    <t>Jun</t>
  </si>
  <si>
    <t>Jul</t>
  </si>
  <si>
    <t>Aug</t>
  </si>
  <si>
    <t>Sep</t>
  </si>
  <si>
    <t>Mar</t>
  </si>
  <si>
    <t>Dec</t>
  </si>
  <si>
    <t>Years</t>
  </si>
  <si>
    <t>Name</t>
  </si>
  <si>
    <t>Blurb</t>
  </si>
  <si>
    <t>Goal</t>
  </si>
  <si>
    <t>Pledged</t>
  </si>
  <si>
    <t>Backers</t>
  </si>
  <si>
    <t>Average Donation</t>
  </si>
  <si>
    <t>Mean Goal</t>
  </si>
  <si>
    <t>Median Goal</t>
  </si>
  <si>
    <t>Mean Pledged</t>
  </si>
  <si>
    <t>Median Pledged</t>
  </si>
  <si>
    <t xml:space="preserve">Successful </t>
  </si>
  <si>
    <t>Failed</t>
  </si>
  <si>
    <t>Plays in the US</t>
  </si>
  <si>
    <t>Skill Drill 1</t>
  </si>
  <si>
    <t>Skill Drill 2</t>
  </si>
  <si>
    <t>Fiction Publishing in US</t>
  </si>
  <si>
    <t>Nonfiction publishing in US</t>
  </si>
  <si>
    <t>na</t>
  </si>
  <si>
    <t>**it looks like nonfiction is always successful and fiction always fails in the US. The mean goals are similar but the median goals are higher for fiction. The pledges are huge for nonfiction, and there seem to be few big pledges for fiction</t>
  </si>
  <si>
    <t>Standard Deviation Goal</t>
  </si>
  <si>
    <t>Upper Quartile Goal</t>
  </si>
  <si>
    <t>Lower Quartile Goal</t>
  </si>
  <si>
    <t xml:space="preserve">IQR of Goal </t>
  </si>
  <si>
    <t>Standard Deviation Pledged</t>
  </si>
  <si>
    <t>Lower Quartile Pledged</t>
  </si>
  <si>
    <t>IQR of Pledged</t>
  </si>
  <si>
    <t>Upper Quartile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</si>
</sst>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5" formatCode="&quot;$&quot;#,##0_);\(&quot;$&quot;#,##0\)"/>
    <numFmt numFmtId="44" formatCode="_(&quot;$&quot;* #,##0.00_);_(&quot;$&quot;* \(#,##0.00\);_(&quot;$&quot;* &quot;-&quot;??_);_(@_)"/>
    <numFmt numFmtId="164" formatCode="&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14"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applyAlignment="1">
      <alignment horizontal="left"/>
    </xf>
    <xf numFmtId="0" fontId="0" fillId="0" borderId="0" xfId="0" applyAlignment="1"/>
    <xf numFmtId="44" fontId="0" fillId="0" borderId="0" xfId="0" applyNumberFormat="1" applyAlignment="1"/>
    <xf numFmtId="164" fontId="0" fillId="0" borderId="0" xfId="0" applyNumberFormat="1" applyAlignment="1"/>
    <xf numFmtId="14" fontId="0" fillId="0" borderId="0" xfId="0" applyNumberFormat="1" applyAlignment="1"/>
    <xf numFmtId="5" fontId="0" fillId="0" borderId="0" xfId="0" applyNumberFormat="1"/>
  </cellXfs>
  <cellStyles count="1">
    <cellStyle name="Normal" xfId="0" builtinId="0"/>
  </cellStyles>
  <dxfs count="10">
    <dxf>
      <fill>
        <patternFill>
          <bgColor theme="4" tint="0.39994506668294322"/>
        </patternFill>
      </fill>
    </dxf>
    <dxf>
      <fill>
        <patternFill>
          <bgColor rgb="FF92D050"/>
        </patternFill>
      </fill>
    </dxf>
    <dxf>
      <fill>
        <patternFill>
          <bgColor theme="4" tint="0.39994506668294322"/>
        </patternFill>
      </fill>
    </dxf>
    <dxf>
      <fill>
        <patternFill>
          <bgColor rgb="FF92D050"/>
        </patternFill>
      </fill>
    </dxf>
    <dxf>
      <fill>
        <patternFill>
          <bgColor theme="4" tint="0.39994506668294322"/>
        </patternFill>
      </fill>
    </dxf>
    <dxf>
      <fill>
        <patternFill>
          <bgColor rgb="FF92D050"/>
        </patternFill>
      </fill>
    </dxf>
    <dxf>
      <fill>
        <patternFill>
          <bgColor theme="4" tint="0.39994506668294322"/>
        </patternFill>
      </fill>
    </dxf>
    <dxf>
      <fill>
        <patternFill>
          <bgColor rgb="FF92D050"/>
        </patternFill>
      </fill>
    </dxf>
    <dxf>
      <fill>
        <patternFill>
          <bgColor theme="4" tint="0.39994506668294322"/>
        </patternFill>
      </fill>
    </dxf>
    <dxf>
      <fill>
        <patternFill>
          <bgColor rgb="FF92D050"/>
        </patternFill>
      </fill>
    </dxf>
  </dxfs>
  <tableStyles count="0" defaultTableStyle="TableStyleMedium2" defaultPivotStyle="PivotStyleLight16"/>
  <colors>
    <mruColors>
      <color rgb="FFFF79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pivotCacheDefinition" Target="pivotCache/pivotCacheDefinition2.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1.xml"/><Relationship Id="rId16" Type="http://schemas.openxmlformats.org/officeDocument/2006/relationships/sharedStrings" Target="sharedStrings.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worksheet" Target="worksheets/sheet4.xml"/><Relationship Id="rId15" Type="http://schemas.openxmlformats.org/officeDocument/2006/relationships/styles" Target="styles.xml"/><Relationship Id="rId10" Type="http://schemas.openxmlformats.org/officeDocument/2006/relationships/worksheet" Target="worksheets/sheet9.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[data-1-1-3-StarterBook.xlsx]seasonality!PivotTable1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by Season</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2"/>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23"/>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seasonality!$B$4:$B$5</c:f>
              <c:strCache>
                <c:ptCount val="1"/>
                <c:pt idx="0">
                  <c:v>canceled</c:v>
                </c:pt>
              </c:strCache>
            </c:strRef>
          </c:tx>
          <c:spPr>
            <a:ln w="28575" cap="rnd">
              <a:solidFill>
                <a:schemeClr val="accent1"/>
              </a:solidFill>
              <a:round/>
            </a:ln>
            <a:effectLst/>
          </c:spPr>
          <c:marker>
            <c:symbol val="none"/>
          </c:marker>
          <c:cat>
            <c:strRef>
              <c:f>seasonality!$A$6:$A$18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seasonality!$B$6:$B$18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5-BBEC-4DC8-9000-ECD6D11A08CD}"/>
            </c:ext>
          </c:extLst>
        </c:ser>
        <c:ser>
          <c:idx val="1"/>
          <c:order val="1"/>
          <c:tx>
            <c:strRef>
              <c:f>seasonality!$C$4:$C$5</c:f>
              <c:strCache>
                <c:ptCount val="1"/>
                <c:pt idx="0">
                  <c:v>failed</c:v>
                </c:pt>
              </c:strCache>
            </c:strRef>
          </c:tx>
          <c:spPr>
            <a:ln w="28575" cap="rnd">
              <a:solidFill>
                <a:schemeClr val="accent2"/>
              </a:solidFill>
              <a:round/>
            </a:ln>
            <a:effectLst/>
          </c:spPr>
          <c:marker>
            <c:symbol val="none"/>
          </c:marker>
          <c:cat>
            <c:strRef>
              <c:f>seasonality!$A$6:$A$18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seasonality!$C$6:$C$18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7-BBEC-4DC8-9000-ECD6D11A08CD}"/>
            </c:ext>
          </c:extLst>
        </c:ser>
        <c:ser>
          <c:idx val="2"/>
          <c:order val="2"/>
          <c:tx>
            <c:strRef>
              <c:f>seasonality!$D$4:$D$5</c:f>
              <c:strCache>
                <c:ptCount val="1"/>
                <c:pt idx="0">
                  <c:v>live</c:v>
                </c:pt>
              </c:strCache>
            </c:strRef>
          </c:tx>
          <c:spPr>
            <a:ln w="28575" cap="rnd">
              <a:solidFill>
                <a:schemeClr val="accent3"/>
              </a:solidFill>
              <a:round/>
            </a:ln>
            <a:effectLst/>
          </c:spPr>
          <c:marker>
            <c:symbol val="none"/>
          </c:marker>
          <c:cat>
            <c:strRef>
              <c:f>seasonality!$A$6:$A$18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seasonality!$D$6:$D$18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9-BBEC-4DC8-9000-ECD6D11A08CD}"/>
            </c:ext>
          </c:extLst>
        </c:ser>
        <c:ser>
          <c:idx val="3"/>
          <c:order val="3"/>
          <c:tx>
            <c:strRef>
              <c:f>seasonality!$E$4:$E$5</c:f>
              <c:strCache>
                <c:ptCount val="1"/>
                <c:pt idx="0">
                  <c:v>successful</c:v>
                </c:pt>
              </c:strCache>
            </c:strRef>
          </c:tx>
          <c:spPr>
            <a:ln w="28575" cap="rnd">
              <a:solidFill>
                <a:schemeClr val="accent4"/>
              </a:solidFill>
              <a:round/>
            </a:ln>
            <a:effectLst/>
          </c:spPr>
          <c:marker>
            <c:symbol val="none"/>
          </c:marker>
          <c:cat>
            <c:strRef>
              <c:f>seasonality!$A$6:$A$18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seasonality!$E$6:$E$18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B-BBEC-4DC8-9000-ECD6D11A08CD}"/>
            </c:ext>
          </c:extLst>
        </c:ser>
        <c:dLbls>
          <c:showLegendKey val="0"/>
          <c:showVal val="0"/>
          <c:showCatName val="0"/>
          <c:showSerName val="0"/>
          <c:showPercent val="0"/>
          <c:showBubbleSize val="0"/>
        </c:dLbls>
        <c:smooth val="0"/>
        <c:axId val="680679583"/>
        <c:axId val="680677503"/>
      </c:lineChart>
      <c:catAx>
        <c:axId val="68067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77503"/>
        <c:crosses val="autoZero"/>
        <c:auto val="1"/>
        <c:lblAlgn val="ctr"/>
        <c:lblOffset val="100"/>
        <c:noMultiLvlLbl val="0"/>
      </c:catAx>
      <c:valAx>
        <c:axId val="68067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7958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[data-1-1-3-StarterBook.xlsx]parent cat!PivotTable1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cat'!$B$3:$B$4</c:f>
              <c:strCache>
                <c:ptCount val="1"/>
                <c:pt idx="0">
                  <c:v>canceled</c:v>
                </c:pt>
              </c:strCache>
            </c:strRef>
          </c:tx>
          <c:spPr>
            <a:solidFill>
              <a:schemeClr val="accent1"/>
            </a:solidFill>
            <a:ln>
              <a:noFill/>
            </a:ln>
            <a:effectLst/>
          </c:spPr>
          <c:invertIfNegative val="0"/>
          <c:cat>
            <c:strRef>
              <c:f>'parent cat'!$A$5:$A$6</c:f>
              <c:strCache>
                <c:ptCount val="1"/>
                <c:pt idx="0">
                  <c:v>theater</c:v>
                </c:pt>
              </c:strCache>
            </c:strRef>
          </c:cat>
          <c:val>
            <c:numRef>
              <c:f>'parent cat'!$B$5:$B$6</c:f>
              <c:numCache>
                <c:formatCode>General</c:formatCode>
                <c:ptCount val="1"/>
                <c:pt idx="0">
                  <c:v>26</c:v>
                </c:pt>
              </c:numCache>
            </c:numRef>
          </c:val>
          <c:extLst>
            <c:ext xmlns:c16="http://schemas.microsoft.com/office/drawing/2014/chart" uri="{C3380CC4-5D6E-409C-BE32-E72D297353CC}">
              <c16:uniqueId val="{00000000-C3A3-4088-A51C-51ABE1BFC23E}"/>
            </c:ext>
          </c:extLst>
        </c:ser>
        <c:ser>
          <c:idx val="1"/>
          <c:order val="1"/>
          <c:tx>
            <c:strRef>
              <c:f>'parent cat'!$C$3:$C$4</c:f>
              <c:strCache>
                <c:ptCount val="1"/>
                <c:pt idx="0">
                  <c:v>failed</c:v>
                </c:pt>
              </c:strCache>
            </c:strRef>
          </c:tx>
          <c:spPr>
            <a:solidFill>
              <a:schemeClr val="accent2"/>
            </a:solidFill>
            <a:ln>
              <a:noFill/>
            </a:ln>
            <a:effectLst/>
          </c:spPr>
          <c:invertIfNegative val="0"/>
          <c:cat>
            <c:strRef>
              <c:f>'parent cat'!$A$5:$A$6</c:f>
              <c:strCache>
                <c:ptCount val="1"/>
                <c:pt idx="0">
                  <c:v>theater</c:v>
                </c:pt>
              </c:strCache>
            </c:strRef>
          </c:cat>
          <c:val>
            <c:numRef>
              <c:f>'parent cat'!$C$5:$C$6</c:f>
              <c:numCache>
                <c:formatCode>General</c:formatCode>
                <c:ptCount val="1"/>
                <c:pt idx="0">
                  <c:v>349</c:v>
                </c:pt>
              </c:numCache>
            </c:numRef>
          </c:val>
          <c:extLst>
            <c:ext xmlns:c16="http://schemas.microsoft.com/office/drawing/2014/chart" uri="{C3380CC4-5D6E-409C-BE32-E72D297353CC}">
              <c16:uniqueId val="{00000001-C3A3-4088-A51C-51ABE1BFC23E}"/>
            </c:ext>
          </c:extLst>
        </c:ser>
        <c:ser>
          <c:idx val="2"/>
          <c:order val="2"/>
          <c:tx>
            <c:strRef>
              <c:f>'parent cat'!$D$3:$D$4</c:f>
              <c:strCache>
                <c:ptCount val="1"/>
                <c:pt idx="0">
                  <c:v>live</c:v>
                </c:pt>
              </c:strCache>
            </c:strRef>
          </c:tx>
          <c:spPr>
            <a:solidFill>
              <a:schemeClr val="accent3"/>
            </a:solidFill>
            <a:ln>
              <a:noFill/>
            </a:ln>
            <a:effectLst/>
          </c:spPr>
          <c:invertIfNegative val="0"/>
          <c:cat>
            <c:strRef>
              <c:f>'parent cat'!$A$5:$A$6</c:f>
              <c:strCache>
                <c:ptCount val="1"/>
                <c:pt idx="0">
                  <c:v>theater</c:v>
                </c:pt>
              </c:strCache>
            </c:strRef>
          </c:cat>
          <c:val>
            <c:numRef>
              <c:f>'parent cat'!$D$5:$D$6</c:f>
              <c:numCache>
                <c:formatCode>General</c:formatCode>
                <c:ptCount val="1"/>
                <c:pt idx="0">
                  <c:v>12</c:v>
                </c:pt>
              </c:numCache>
            </c:numRef>
          </c:val>
          <c:extLst>
            <c:ext xmlns:c16="http://schemas.microsoft.com/office/drawing/2014/chart" uri="{C3380CC4-5D6E-409C-BE32-E72D297353CC}">
              <c16:uniqueId val="{00000002-C3A3-4088-A51C-51ABE1BFC23E}"/>
            </c:ext>
          </c:extLst>
        </c:ser>
        <c:ser>
          <c:idx val="3"/>
          <c:order val="3"/>
          <c:tx>
            <c:strRef>
              <c:f>'parent cat'!$E$3:$E$4</c:f>
              <c:strCache>
                <c:ptCount val="1"/>
                <c:pt idx="0">
                  <c:v>successful</c:v>
                </c:pt>
              </c:strCache>
            </c:strRef>
          </c:tx>
          <c:spPr>
            <a:solidFill>
              <a:schemeClr val="accent4"/>
            </a:solidFill>
            <a:ln>
              <a:noFill/>
            </a:ln>
            <a:effectLst/>
          </c:spPr>
          <c:invertIfNegative val="0"/>
          <c:cat>
            <c:strRef>
              <c:f>'parent cat'!$A$5:$A$6</c:f>
              <c:strCache>
                <c:ptCount val="1"/>
                <c:pt idx="0">
                  <c:v>theater</c:v>
                </c:pt>
              </c:strCache>
            </c:strRef>
          </c:cat>
          <c:val>
            <c:numRef>
              <c:f>'parent cat'!$E$5:$E$6</c:f>
              <c:numCache>
                <c:formatCode>General</c:formatCode>
                <c:ptCount val="1"/>
                <c:pt idx="0">
                  <c:v>525</c:v>
                </c:pt>
              </c:numCache>
            </c:numRef>
          </c:val>
          <c:extLst>
            <c:ext xmlns:c16="http://schemas.microsoft.com/office/drawing/2014/chart" uri="{C3380CC4-5D6E-409C-BE32-E72D297353CC}">
              <c16:uniqueId val="{00000003-C3A3-4088-A51C-51ABE1BFC23E}"/>
            </c:ext>
          </c:extLst>
        </c:ser>
        <c:dLbls>
          <c:showLegendKey val="0"/>
          <c:showVal val="0"/>
          <c:showCatName val="0"/>
          <c:showSerName val="0"/>
          <c:showPercent val="0"/>
          <c:showBubbleSize val="0"/>
        </c:dLbls>
        <c:gapWidth val="219"/>
        <c:overlap val="100"/>
        <c:axId val="680679583"/>
        <c:axId val="680677503"/>
      </c:barChart>
      <c:catAx>
        <c:axId val="68067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77503"/>
        <c:crosses val="autoZero"/>
        <c:auto val="1"/>
        <c:lblAlgn val="ctr"/>
        <c:lblOffset val="100"/>
        <c:noMultiLvlLbl val="0"/>
      </c:catAx>
      <c:valAx>
        <c:axId val="68067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7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 Outcomes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failed</c:v>
                </c:pt>
              </c:strCache>
            </c:strRef>
          </c:tx>
          <c:spPr>
            <a:solidFill>
              <a:schemeClr val="accent1"/>
            </a:solidFill>
            <a:ln>
              <a:noFill/>
            </a:ln>
            <a:effectLst/>
          </c:spPr>
          <c:invertIfNegative val="0"/>
          <c:cat>
            <c:strRef>
              <c:f>subcategory!$A$6:$A$7</c:f>
              <c:strCache>
                <c:ptCount val="1"/>
                <c:pt idx="0">
                  <c:v>plays</c:v>
                </c:pt>
              </c:strCache>
            </c:strRef>
          </c:cat>
          <c:val>
            <c:numRef>
              <c:f>subcategory!$B$6:$B$7</c:f>
              <c:numCache>
                <c:formatCode>General</c:formatCode>
                <c:ptCount val="1"/>
                <c:pt idx="0">
                  <c:v>250</c:v>
                </c:pt>
              </c:numCache>
            </c:numRef>
          </c:val>
          <c:extLst>
            <c:ext xmlns:c16="http://schemas.microsoft.com/office/drawing/2014/chart" uri="{C3380CC4-5D6E-409C-BE32-E72D297353CC}">
              <c16:uniqueId val="{00000000-7994-4DB6-B95A-CEBC12735A0E}"/>
            </c:ext>
          </c:extLst>
        </c:ser>
        <c:ser>
          <c:idx val="1"/>
          <c:order val="1"/>
          <c:tx>
            <c:strRef>
              <c:f>subcategory!$C$4:$C$5</c:f>
              <c:strCache>
                <c:ptCount val="1"/>
                <c:pt idx="0">
                  <c:v>live</c:v>
                </c:pt>
              </c:strCache>
            </c:strRef>
          </c:tx>
          <c:spPr>
            <a:solidFill>
              <a:schemeClr val="accent2"/>
            </a:solidFill>
            <a:ln>
              <a:noFill/>
            </a:ln>
            <a:effectLst/>
          </c:spPr>
          <c:invertIfNegative val="0"/>
          <c:cat>
            <c:strRef>
              <c:f>subcategory!$A$6:$A$7</c:f>
              <c:strCache>
                <c:ptCount val="1"/>
                <c:pt idx="0">
                  <c:v>plays</c:v>
                </c:pt>
              </c:strCache>
            </c:strRef>
          </c:cat>
          <c:val>
            <c:numRef>
              <c:f>subcategory!$C$6:$C$7</c:f>
              <c:numCache>
                <c:formatCode>General</c:formatCode>
                <c:ptCount val="1"/>
                <c:pt idx="0">
                  <c:v>9</c:v>
                </c:pt>
              </c:numCache>
            </c:numRef>
          </c:val>
          <c:extLst>
            <c:ext xmlns:c16="http://schemas.microsoft.com/office/drawing/2014/chart" uri="{C3380CC4-5D6E-409C-BE32-E72D297353CC}">
              <c16:uniqueId val="{00000001-7994-4DB6-B95A-CEBC12735A0E}"/>
            </c:ext>
          </c:extLst>
        </c:ser>
        <c:ser>
          <c:idx val="2"/>
          <c:order val="2"/>
          <c:tx>
            <c:strRef>
              <c:f>subcategory!$D$4:$D$5</c:f>
              <c:strCache>
                <c:ptCount val="1"/>
                <c:pt idx="0">
                  <c:v>successful</c:v>
                </c:pt>
              </c:strCache>
            </c:strRef>
          </c:tx>
          <c:spPr>
            <a:solidFill>
              <a:schemeClr val="accent3"/>
            </a:solidFill>
            <a:ln>
              <a:noFill/>
            </a:ln>
            <a:effectLst/>
          </c:spPr>
          <c:invertIfNegative val="0"/>
          <c:cat>
            <c:strRef>
              <c:f>subcategory!$A$6:$A$7</c:f>
              <c:strCache>
                <c:ptCount val="1"/>
                <c:pt idx="0">
                  <c:v>plays</c:v>
                </c:pt>
              </c:strCache>
            </c:strRef>
          </c:cat>
          <c:val>
            <c:numRef>
              <c:f>subcategory!$D$6:$D$7</c:f>
              <c:numCache>
                <c:formatCode>General</c:formatCode>
                <c:ptCount val="1"/>
                <c:pt idx="0">
                  <c:v>412</c:v>
                </c:pt>
              </c:numCache>
            </c:numRef>
          </c:val>
          <c:extLst>
            <c:ext xmlns:c16="http://schemas.microsoft.com/office/drawing/2014/chart" uri="{C3380CC4-5D6E-409C-BE32-E72D297353CC}">
              <c16:uniqueId val="{00000002-7994-4DB6-B95A-CEBC12735A0E}"/>
            </c:ext>
          </c:extLst>
        </c:ser>
        <c:dLbls>
          <c:showLegendKey val="0"/>
          <c:showVal val="0"/>
          <c:showCatName val="0"/>
          <c:showSerName val="0"/>
          <c:showPercent val="0"/>
          <c:showBubbleSize val="0"/>
        </c:dLbls>
        <c:gapWidth val="219"/>
        <c:overlap val="100"/>
        <c:axId val="680679583"/>
        <c:axId val="680677503"/>
      </c:barChart>
      <c:catAx>
        <c:axId val="68067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77503"/>
        <c:crosses val="autoZero"/>
        <c:auto val="1"/>
        <c:lblAlgn val="ctr"/>
        <c:lblOffset val="100"/>
        <c:noMultiLvlLbl val="0"/>
      </c:catAx>
      <c:valAx>
        <c:axId val="68067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7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US Musical Kickstarter Goals ans Pledges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US Musical Kickstarter Goals ans Pledges</a:t>
          </a:r>
        </a:p>
      </cx:txPr>
    </cx:title>
    <cx:plotArea>
      <cx:plotAreaRegion>
        <cx:series layoutId="boxWhisker" uniqueId="{337ECA68-6724-4FA3-A610-066CDE672843}">
          <cx:tx>
            <cx:txData>
              <cx:f>_xlchart.v1.0</cx:f>
              <cx:v> goal </cx:v>
            </cx:txData>
          </cx:tx>
          <cx:dataId val="0"/>
          <cx:layoutPr>
            <cx:visibility meanLine="0" meanMarker="1" nonoutliers="0" outliers="1"/>
            <cx:statistics quartileMethod="exclusive"/>
          </cx:layoutPr>
        </cx:series>
        <cx:series layoutId="boxWhisker" uniqueId="{B3984BB6-B80C-4CA7-AD85-E9F2FFF0ECC7}">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754F392-6E48-44B7-A3A6-680A2A5BEFB1}">
  <sheetPr/>
  <sheetViews>
    <sheetView tabSelected="1" zoomScale="40"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8660319" cy="6282447"/>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F50B37E-4BCE-06CD-23D4-39BF251287A3}"/>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33298A82-D74C-1972-1B96-ECF6302464DE}"/>
            </a:ext>
          </a:extLst>
        </cdr:cNvPr>
        <cdr:cNvSpPr>
          <a:spLocks xmlns:a="http://schemas.openxmlformats.org/drawingml/2006/main" noTextEdit="1"/>
        </cdr:cNvSpPr>
      </cdr:nvSpPr>
      <cdr:spPr>
        <a:xfrm xmlns:a="http://schemas.openxmlformats.org/drawingml/2006/main">
          <a:off x="0" y="0"/>
          <a:ext cx="8660319" cy="6282447"/>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28574</xdr:colOff>
      <xdr:row>0</xdr:row>
      <xdr:rowOff>180974</xdr:rowOff>
    </xdr:from>
    <xdr:to>
      <xdr:col>14</xdr:col>
      <xdr:colOff>501650</xdr:colOff>
      <xdr:row>24</xdr:row>
      <xdr:rowOff>107950</xdr:rowOff>
    </xdr:to>
    <xdr:graphicFrame macro="">
      <xdr:nvGraphicFramePr>
        <xdr:cNvPr id="2" name="Chart 1">
          <a:extLst>
            <a:ext uri="{FF2B5EF4-FFF2-40B4-BE49-F238E27FC236}">
              <a16:creationId xmlns:a16="http://schemas.microsoft.com/office/drawing/2014/main" id="{99E05985-BE75-4494-A75C-A64AD4791D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206374</xdr:colOff>
      <xdr:row>2</xdr:row>
      <xdr:rowOff>174624</xdr:rowOff>
    </xdr:from>
    <xdr:to>
      <xdr:col>11</xdr:col>
      <xdr:colOff>482600</xdr:colOff>
      <xdr:row>26</xdr:row>
      <xdr:rowOff>101600</xdr:rowOff>
    </xdr:to>
    <xdr:graphicFrame macro="">
      <xdr:nvGraphicFramePr>
        <xdr:cNvPr id="2" name="Chart 1">
          <a:extLst>
            <a:ext uri="{FF2B5EF4-FFF2-40B4-BE49-F238E27FC236}">
              <a16:creationId xmlns:a16="http://schemas.microsoft.com/office/drawing/2014/main" id="{608F9E84-6490-18B6-280E-94D05F3BF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454024</xdr:colOff>
      <xdr:row>12</xdr:row>
      <xdr:rowOff>3174</xdr:rowOff>
    </xdr:from>
    <xdr:to>
      <xdr:col>13</xdr:col>
      <xdr:colOff>146050</xdr:colOff>
      <xdr:row>35</xdr:row>
      <xdr:rowOff>114300</xdr:rowOff>
    </xdr:to>
    <xdr:graphicFrame macro="">
      <xdr:nvGraphicFramePr>
        <xdr:cNvPr id="2" name="Chart 1">
          <a:extLst>
            <a:ext uri="{FF2B5EF4-FFF2-40B4-BE49-F238E27FC236}">
              <a16:creationId xmlns:a16="http://schemas.microsoft.com/office/drawing/2014/main" id="{A7377DDC-F92E-43C2-86EB-E75CAF33B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refreshedDate="44739.001347106481" createdVersion="8" refreshedVersion="8" minRefreshableVersion="3" recordCount="4114" xr:uid="{2D58A656-3CFE-44A0-B479-62D5C1001A6E}">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refreshedDate="44739.018586458333" createdVersion="8" refreshedVersion="8" minRefreshableVersion="3" recordCount="4114" xr:uid="{3E64DA40-726C-4B68-9FAE-30D45CB5D0D8}">
  <cacheSource type="worksheet">
    <worksheetSource ref="A1:S4115" sheet="Kickstarter"/>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launch recode"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s v="television"/>
    <x v="0"/>
  </r>
  <r>
    <n v="1"/>
    <s v="FannibalFest Fan Convention"/>
    <s v="A Hannibal TV Show Fan Convention and Art Collective"/>
    <n v="10275"/>
    <n v="14653"/>
    <x v="0"/>
    <x v="0"/>
    <s v="USD"/>
    <n v="1488464683"/>
    <n v="1485872683"/>
    <b v="0"/>
    <n v="79"/>
    <b v="1"/>
    <s v="film &amp; video/television"/>
    <n v="143"/>
    <n v="185.48"/>
    <x v="0"/>
    <s v="television"/>
    <x v="1"/>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r>
  <r>
    <n v="3"/>
    <s v="Unsure/Positive: A Dramedy Series About Life with HIV"/>
    <s v="We already produced the *very* beginning of this story. Help us to see it through?"/>
    <n v="10000"/>
    <n v="10390"/>
    <x v="0"/>
    <x v="0"/>
    <s v="USD"/>
    <n v="1407414107"/>
    <n v="1404822107"/>
    <b v="0"/>
    <n v="150"/>
    <b v="1"/>
    <s v="film &amp; video/television"/>
    <n v="104"/>
    <n v="69.27"/>
    <x v="0"/>
    <s v="television"/>
    <x v="3"/>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s v="television"/>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s v="television"/>
    <x v="5"/>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s v="television"/>
    <x v="6"/>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s v="television"/>
    <x v="7"/>
  </r>
  <r>
    <n v="8"/>
    <s v="Sizzling in the Kitchen Flynn Style"/>
    <s v="Help us raise the funds to film our pilot episode!"/>
    <n v="3500"/>
    <n v="3501.52"/>
    <x v="0"/>
    <x v="0"/>
    <s v="USD"/>
    <n v="1460754000"/>
    <n v="1460155212"/>
    <b v="0"/>
    <n v="12"/>
    <b v="1"/>
    <s v="film &amp; video/television"/>
    <n v="100"/>
    <n v="291.79000000000002"/>
    <x v="0"/>
    <s v="television"/>
    <x v="8"/>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s v="television"/>
    <x v="9"/>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s v="television"/>
    <x v="1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s v="television"/>
    <x v="1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s v="television"/>
    <x v="12"/>
  </r>
  <r>
    <n v="13"/>
    <s v="Can't Go Home"/>
    <s v="A travel series hosted by touring musicians that profiles a different American city in each episode."/>
    <n v="3500"/>
    <n v="5599"/>
    <x v="0"/>
    <x v="0"/>
    <s v="USD"/>
    <n v="1466713620"/>
    <n v="1463588109"/>
    <b v="0"/>
    <n v="51"/>
    <b v="1"/>
    <s v="film &amp; video/television"/>
    <n v="160"/>
    <n v="109.78"/>
    <x v="0"/>
    <s v="television"/>
    <x v="13"/>
  </r>
  <r>
    <n v="14"/>
    <s v="3010 | Sci-fi Series"/>
    <s v="A highly charged post apocalyptic sci fi series that pulls no punches!"/>
    <n v="6000"/>
    <n v="6056"/>
    <x v="0"/>
    <x v="2"/>
    <s v="AUD"/>
    <n v="1405259940"/>
    <n v="1403051888"/>
    <b v="0"/>
    <n v="41"/>
    <b v="1"/>
    <s v="film &amp; video/television"/>
    <n v="101"/>
    <n v="147.71"/>
    <x v="0"/>
    <s v="television"/>
    <x v="14"/>
  </r>
  <r>
    <n v="15"/>
    <s v="Cien&amp;Cia"/>
    <s v="Cien&amp;Cia es un proyecto transmedia para televisiÃ³n; la finalidad de la venta de camisetas es financiar el reality (Factual)."/>
    <n v="2000"/>
    <n v="2132"/>
    <x v="0"/>
    <x v="3"/>
    <s v="EUR"/>
    <n v="1443384840"/>
    <n v="1441790658"/>
    <b v="0"/>
    <n v="98"/>
    <b v="1"/>
    <s v="film &amp; video/television"/>
    <n v="107"/>
    <n v="21.76"/>
    <x v="0"/>
    <s v="television"/>
    <x v="15"/>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s v="television"/>
    <x v="16"/>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s v="television"/>
    <x v="17"/>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s v="television"/>
    <x v="18"/>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s v="television"/>
    <x v="19"/>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s v="television"/>
    <x v="2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s v="television"/>
    <x v="21"/>
  </r>
  <r>
    <n v="22"/>
    <s v="CREATURES OF HABIT!"/>
    <s v="Meet Gary, and Troy: Two unlikely friends that investigate &quot;strange phenomenon&quot;."/>
    <n v="350"/>
    <n v="410"/>
    <x v="0"/>
    <x v="0"/>
    <s v="USD"/>
    <n v="1420099140"/>
    <n v="1418766740"/>
    <b v="0"/>
    <n v="8"/>
    <b v="1"/>
    <s v="film &amp; video/television"/>
    <n v="117"/>
    <n v="51.25"/>
    <x v="0"/>
    <s v="television"/>
    <x v="22"/>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s v="television"/>
    <x v="23"/>
  </r>
  <r>
    <n v="24"/>
    <s v="Bring STL Up Late to TV"/>
    <s v="STL Up Late is a weekly late night comedy talk show for St. Louis television."/>
    <n v="35000"/>
    <n v="38082.69"/>
    <x v="0"/>
    <x v="0"/>
    <s v="USD"/>
    <n v="1442345940"/>
    <n v="1439494863"/>
    <b v="0"/>
    <n v="574"/>
    <b v="1"/>
    <s v="film &amp; video/television"/>
    <n v="109"/>
    <n v="66.349999999999994"/>
    <x v="0"/>
    <s v="television"/>
    <x v="24"/>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s v="television"/>
    <x v="25"/>
  </r>
  <r>
    <n v="26"/>
    <s v="You, Me &amp; Sicily:  Part I Editing"/>
    <s v="Highlighting Sicily's points of light: its extraordinary people. Editing phase is now underway!!!"/>
    <n v="1250"/>
    <n v="1940"/>
    <x v="0"/>
    <x v="0"/>
    <s v="USD"/>
    <n v="1408278144"/>
    <n v="1404822144"/>
    <b v="0"/>
    <n v="19"/>
    <b v="1"/>
    <s v="film &amp; video/television"/>
    <n v="155"/>
    <n v="102.11"/>
    <x v="0"/>
    <s v="television"/>
    <x v="26"/>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s v="television"/>
    <x v="27"/>
  </r>
  <r>
    <n v="28"/>
    <s v="John Earle Dog Training Concept Development Reel"/>
    <s v="John and Brian are on a quest to change people's lives and rehabilitate dogs."/>
    <n v="12000"/>
    <n v="12042"/>
    <x v="0"/>
    <x v="0"/>
    <s v="USD"/>
    <n v="1450307284"/>
    <n v="1447715284"/>
    <b v="0"/>
    <n v="71"/>
    <b v="1"/>
    <s v="film &amp; video/television"/>
    <n v="100"/>
    <n v="169.61"/>
    <x v="0"/>
    <s v="television"/>
    <x v="28"/>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s v="television"/>
    <x v="29"/>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s v="television"/>
    <x v="30"/>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s v="television"/>
    <x v="32"/>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s v="television"/>
    <x v="33"/>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s v="television"/>
    <x v="34"/>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s v="television"/>
    <x v="35"/>
  </r>
  <r>
    <n v="36"/>
    <s v="THE LISTENING BOX"/>
    <s v="A modern day priest makes an unusual discovery, setting off a chain of events."/>
    <n v="6000"/>
    <n v="8529"/>
    <x v="0"/>
    <x v="0"/>
    <s v="USD"/>
    <n v="1428128525"/>
    <n v="1425540125"/>
    <b v="0"/>
    <n v="44"/>
    <b v="1"/>
    <s v="film &amp; video/television"/>
    <n v="142"/>
    <n v="193.84"/>
    <x v="0"/>
    <s v="television"/>
    <x v="36"/>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s v="television"/>
    <x v="37"/>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s v="television"/>
    <x v="38"/>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s v="television"/>
    <x v="39"/>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s v="television"/>
    <x v="4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s v="television"/>
    <x v="41"/>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s v="television"/>
    <x v="42"/>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s v="television"/>
    <x v="43"/>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s v="television"/>
    <x v="44"/>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s v="television"/>
    <x v="45"/>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s v="television"/>
    <x v="46"/>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s v="television"/>
    <x v="4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s v="television"/>
    <x v="48"/>
  </r>
  <r>
    <n v="49"/>
    <s v="Driving Jersey - Season Five"/>
    <s v="Driving Jersey is real people telling real stories."/>
    <n v="12000"/>
    <n v="12000"/>
    <x v="0"/>
    <x v="0"/>
    <s v="USD"/>
    <n v="1445660045"/>
    <n v="1443068045"/>
    <b v="0"/>
    <n v="87"/>
    <b v="1"/>
    <s v="film &amp; video/television"/>
    <n v="100"/>
    <n v="137.93"/>
    <x v="0"/>
    <s v="television"/>
    <x v="49"/>
  </r>
  <r>
    <n v="50"/>
    <s v="The Love Lounge"/>
    <s v="A brand new dating show which helps one lucky lady find her Mr Right with difficult decisions to make along the way."/>
    <n v="600"/>
    <n v="600"/>
    <x v="0"/>
    <x v="1"/>
    <s v="GBP"/>
    <n v="1422637200"/>
    <n v="1419271458"/>
    <b v="0"/>
    <n v="22"/>
    <b v="1"/>
    <s v="film &amp; video/television"/>
    <n v="100"/>
    <n v="27.27"/>
    <x v="0"/>
    <s v="television"/>
    <x v="5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s v="television"/>
    <x v="5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s v="television"/>
    <x v="52"/>
  </r>
  <r>
    <n v="53"/>
    <s v="Rolling out Vegan Mashup's Season 2"/>
    <s v="Delicious TV's Vegan Mashup launching season two on public television"/>
    <n v="3000"/>
    <n v="3289"/>
    <x v="0"/>
    <x v="0"/>
    <s v="USD"/>
    <n v="1396648800"/>
    <n v="1395407445"/>
    <b v="0"/>
    <n v="117"/>
    <b v="1"/>
    <s v="film &amp; video/television"/>
    <n v="110"/>
    <n v="28.11"/>
    <x v="0"/>
    <s v="television"/>
    <x v="53"/>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s v="television"/>
    <x v="54"/>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s v="television"/>
    <x v="55"/>
  </r>
  <r>
    <n v="56"/>
    <s v="Voxwomen Cycling Show"/>
    <s v="We want to see more women's cycling on TV - and we need your help to make it happen!"/>
    <n v="8000"/>
    <n v="8581"/>
    <x v="0"/>
    <x v="1"/>
    <s v="GBP"/>
    <n v="1433779200"/>
    <n v="1432559424"/>
    <b v="0"/>
    <n v="174"/>
    <b v="1"/>
    <s v="film &amp; video/television"/>
    <n v="107"/>
    <n v="49.32"/>
    <x v="0"/>
    <s v="television"/>
    <x v="56"/>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s v="television"/>
    <x v="57"/>
  </r>
  <r>
    <n v="58"/>
    <s v="Gloaming"/>
    <s v="Alex thought he knew how the world worked. You live, you die and it's over. He was very, very wrong."/>
    <n v="10000"/>
    <n v="10291"/>
    <x v="0"/>
    <x v="0"/>
    <s v="USD"/>
    <n v="1416423172"/>
    <n v="1413827572"/>
    <b v="0"/>
    <n v="75"/>
    <b v="1"/>
    <s v="film &amp; video/television"/>
    <n v="103"/>
    <n v="137.21"/>
    <x v="0"/>
    <s v="television"/>
    <x v="58"/>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s v="television"/>
    <x v="59"/>
  </r>
  <r>
    <n v="60"/>
    <s v="Ever Since - Short Film"/>
    <s v="Set in a beautiful but desolate world, we see how loneliness can lead to friendship in unconventional ways."/>
    <n v="4500"/>
    <n v="4648.33"/>
    <x v="0"/>
    <x v="1"/>
    <s v="GBP"/>
    <n v="1395532800"/>
    <n v="1393882717"/>
    <b v="0"/>
    <n v="108"/>
    <b v="1"/>
    <s v="film &amp; video/shorts"/>
    <n v="103"/>
    <n v="43.04"/>
    <x v="0"/>
    <s v="shorts"/>
    <x v="6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s v="shorts"/>
    <x v="6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s v="shorts"/>
    <x v="62"/>
  </r>
  <r>
    <n v="63"/>
    <s v="The Attic"/>
    <s v="The Attic is my first short film.  Please help me with post production and distribution so that I can let it out into the world"/>
    <n v="2000"/>
    <n v="2270.37"/>
    <x v="0"/>
    <x v="0"/>
    <s v="USD"/>
    <n v="1388206740"/>
    <n v="1386194013"/>
    <b v="0"/>
    <n v="64"/>
    <b v="1"/>
    <s v="film &amp; video/shorts"/>
    <n v="114"/>
    <n v="35.47"/>
    <x v="0"/>
    <s v="shorts"/>
    <x v="63"/>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s v="shorts"/>
    <x v="64"/>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s v="shorts"/>
    <x v="65"/>
  </r>
  <r>
    <n v="66"/>
    <s v="A Stagnant Fever: Short Film"/>
    <s v="A dark comedy set in the '60s about clinical depression and one night stands."/>
    <n v="2000"/>
    <n v="2372"/>
    <x v="0"/>
    <x v="0"/>
    <s v="USD"/>
    <n v="1468873420"/>
    <n v="1466281420"/>
    <b v="0"/>
    <n v="26"/>
    <b v="1"/>
    <s v="film &amp; video/shorts"/>
    <n v="119"/>
    <n v="91.23"/>
    <x v="0"/>
    <s v="shorts"/>
    <x v="66"/>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s v="shorts"/>
    <x v="67"/>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s v="shorts"/>
    <x v="68"/>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s v="shorts"/>
    <x v="69"/>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s v="shorts"/>
    <x v="7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s v="shorts"/>
    <x v="71"/>
  </r>
  <r>
    <n v="72"/>
    <s v="Trickle"/>
    <s v="A young man forced to live back home after an automobile accident leaves him to rediscover what it means to be a part of his family."/>
    <n v="2200"/>
    <n v="2385"/>
    <x v="0"/>
    <x v="0"/>
    <s v="USD"/>
    <n v="1352937600"/>
    <n v="1351210481"/>
    <b v="0"/>
    <n v="41"/>
    <b v="1"/>
    <s v="film &amp; video/shorts"/>
    <n v="108"/>
    <n v="58.17"/>
    <x v="0"/>
    <s v="shorts"/>
    <x v="72"/>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s v="shorts"/>
    <x v="74"/>
  </r>
  <r>
    <n v="75"/>
    <s v="&quot;DAD&quot; - A USC Short Film"/>
    <s v="A teenager named Charlie discovers something new about himself while coping with the loss of his father."/>
    <n v="3500"/>
    <n v="4040"/>
    <x v="0"/>
    <x v="0"/>
    <s v="USD"/>
    <n v="1366693272"/>
    <n v="1364101272"/>
    <b v="0"/>
    <n v="47"/>
    <b v="1"/>
    <s v="film &amp; video/shorts"/>
    <n v="115"/>
    <n v="85.96"/>
    <x v="0"/>
    <s v="shorts"/>
    <x v="75"/>
  </r>
  <r>
    <n v="76"/>
    <s v="Star Wars: Insidious"/>
    <s v="Karn A'Mor has awoken bloodied on a distant battlefield with no memory of his past! JOIN THE RESISTANCE and find out more..."/>
    <n v="300"/>
    <n v="460"/>
    <x v="0"/>
    <x v="0"/>
    <s v="USD"/>
    <n v="1325007358"/>
    <n v="1319819758"/>
    <b v="0"/>
    <n v="15"/>
    <b v="1"/>
    <s v="film &amp; video/shorts"/>
    <n v="153"/>
    <n v="30.67"/>
    <x v="0"/>
    <s v="shorts"/>
    <x v="76"/>
  </r>
  <r>
    <n v="77"/>
    <s v="Jonah and the Crab"/>
    <s v="A short film about a boy searching for companionship in a hermit crab he finds on the beach."/>
    <n v="400"/>
    <n v="1570"/>
    <x v="0"/>
    <x v="0"/>
    <s v="USD"/>
    <n v="1337569140"/>
    <n v="1332991717"/>
    <b v="0"/>
    <n v="26"/>
    <b v="1"/>
    <s v="film &amp; video/shorts"/>
    <n v="393"/>
    <n v="60.38"/>
    <x v="0"/>
    <s v="shorts"/>
    <x v="7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s v="shorts"/>
    <x v="79"/>
  </r>
  <r>
    <n v="80"/>
    <s v="Swingers Anonymous"/>
    <s v="What would you do if you ended up at a swingers party with two dead bodies and $20,000 in drug money?"/>
    <n v="12000"/>
    <n v="12870"/>
    <x v="0"/>
    <x v="0"/>
    <s v="USD"/>
    <n v="1386640856"/>
    <n v="1383616856"/>
    <b v="0"/>
    <n v="47"/>
    <b v="1"/>
    <s v="film &amp; video/shorts"/>
    <n v="107"/>
    <n v="273.83"/>
    <x v="0"/>
    <s v="shorts"/>
    <x v="8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s v="shorts"/>
    <x v="8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s v="shorts"/>
    <x v="82"/>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s v="shorts"/>
    <x v="83"/>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s v="shorts"/>
    <x v="84"/>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s v="shorts"/>
    <x v="85"/>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s v="shorts"/>
    <x v="86"/>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s v="shorts"/>
    <x v="87"/>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s v="shorts"/>
    <x v="88"/>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s v="shorts"/>
    <x v="89"/>
  </r>
  <r>
    <n v="90"/>
    <s v="Help Get the Short Film Interior Design into Film Festivals!"/>
    <s v="We're looking for funding to help submit a short film to film festivals."/>
    <n v="500"/>
    <n v="502"/>
    <x v="0"/>
    <x v="0"/>
    <s v="USD"/>
    <n v="1310454499"/>
    <n v="1307862499"/>
    <b v="0"/>
    <n v="16"/>
    <b v="1"/>
    <s v="film &amp; video/shorts"/>
    <n v="100"/>
    <n v="31.38"/>
    <x v="0"/>
    <s v="shorts"/>
    <x v="9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s v="shorts"/>
    <x v="9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s v="shorts"/>
    <x v="9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s v="shorts"/>
    <x v="9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s v="shorts"/>
    <x v="94"/>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s v="shorts"/>
    <x v="95"/>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s v="shorts"/>
    <x v="96"/>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s v="shorts"/>
    <x v="97"/>
  </r>
  <r>
    <n v="98"/>
    <s v="CUT OUT"/>
    <s v="&quot;Cut Out&quot; tells the story of a young woman who befriends a neighborhood teen and finds herself involved with gang violence."/>
    <n v="3200"/>
    <n v="3400"/>
    <x v="0"/>
    <x v="0"/>
    <s v="USD"/>
    <n v="1354923000"/>
    <n v="1351796674"/>
    <b v="0"/>
    <n v="60"/>
    <b v="1"/>
    <s v="film &amp; video/shorts"/>
    <n v="106"/>
    <n v="56.67"/>
    <x v="0"/>
    <s v="shorts"/>
    <x v="98"/>
  </r>
  <r>
    <n v="99"/>
    <s v="BEAT: An Original Short Film"/>
    <s v="A feminist tale of two girls finally giving a &quot;Nice Guy&quot; what he truly deserves. Also, dancing!"/>
    <n v="1500"/>
    <n v="1590.29"/>
    <x v="0"/>
    <x v="0"/>
    <s v="USD"/>
    <n v="1390426799"/>
    <n v="1387834799"/>
    <b v="0"/>
    <n v="39"/>
    <b v="1"/>
    <s v="film &amp; video/shorts"/>
    <n v="106"/>
    <n v="40.78"/>
    <x v="0"/>
    <s v="shorts"/>
    <x v="99"/>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s v="shorts"/>
    <x v="1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r>
  <r>
    <n v="102"/>
    <s v="Dear God No!"/>
    <s v="A gang of outlaw bikers pull a home invasion on a disgraced Anthropologist hiding a secret locked in his cabin basement."/>
    <n v="6000"/>
    <n v="7665"/>
    <x v="0"/>
    <x v="0"/>
    <s v="USD"/>
    <n v="1293073733"/>
    <n v="1290481733"/>
    <b v="0"/>
    <n v="65"/>
    <b v="1"/>
    <s v="film &amp; video/shorts"/>
    <n v="128"/>
    <n v="117.92"/>
    <x v="0"/>
    <s v="shorts"/>
    <x v="102"/>
  </r>
  <r>
    <n v="103"/>
    <s v="I'M TWENTY SOMETHING"/>
    <s v="Three friends in their twenties are trying to do the impossible - have fun on a casual Friday night."/>
    <n v="1300"/>
    <n v="1367"/>
    <x v="0"/>
    <x v="1"/>
    <s v="GBP"/>
    <n v="1394220030"/>
    <n v="1392232830"/>
    <b v="0"/>
    <n v="49"/>
    <b v="1"/>
    <s v="film &amp; video/shorts"/>
    <n v="105"/>
    <n v="27.9"/>
    <x v="0"/>
    <s v="shorts"/>
    <x v="103"/>
  </r>
  <r>
    <n v="104"/>
    <s v="Good 'Ol Trumpet"/>
    <s v="UCF short film about an old man, his love for music, and his misplaced trumpet.  "/>
    <n v="500"/>
    <n v="600"/>
    <x v="0"/>
    <x v="0"/>
    <s v="USD"/>
    <n v="1301792400"/>
    <n v="1299775266"/>
    <b v="0"/>
    <n v="10"/>
    <b v="1"/>
    <s v="film &amp; video/shorts"/>
    <n v="120"/>
    <n v="60"/>
    <x v="0"/>
    <s v="shorts"/>
    <x v="104"/>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s v="shorts"/>
    <x v="105"/>
  </r>
  <r>
    <n v="106"/>
    <s v="LOST WEEKEND"/>
    <s v="A Boy. A Girl. A Car. A Serial Killer."/>
    <n v="5000"/>
    <n v="5025"/>
    <x v="0"/>
    <x v="0"/>
    <s v="USD"/>
    <n v="1333391901"/>
    <n v="1332182301"/>
    <b v="0"/>
    <n v="27"/>
    <b v="1"/>
    <s v="film &amp; video/shorts"/>
    <n v="101"/>
    <n v="186.11"/>
    <x v="0"/>
    <s v="shorts"/>
    <x v="106"/>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s v="shorts"/>
    <x v="107"/>
  </r>
  <r>
    <n v="108"/>
    <s v="GLASS: A Love Story"/>
    <s v="When a man can't find love, his Google GLASS does the searching for him. A short film shot with Google Glass."/>
    <n v="1500"/>
    <n v="3700"/>
    <x v="0"/>
    <x v="0"/>
    <s v="USD"/>
    <n v="1370011370"/>
    <n v="1364827370"/>
    <b v="0"/>
    <n v="47"/>
    <b v="1"/>
    <s v="film &amp; video/shorts"/>
    <n v="247"/>
    <n v="78.72"/>
    <x v="0"/>
    <s v="shorts"/>
    <x v="108"/>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s v="shorts"/>
    <x v="109"/>
  </r>
  <r>
    <n v="110"/>
    <s v="Earlids"/>
    <s v="Lee, an awkward teenager with sound-blocking earlids, must confront his self-isolation after a girl moves in next door."/>
    <n v="1300"/>
    <n v="1700"/>
    <x v="0"/>
    <x v="0"/>
    <s v="USD"/>
    <n v="1384408740"/>
    <n v="1381445253"/>
    <b v="0"/>
    <n v="26"/>
    <b v="1"/>
    <s v="film &amp; video/shorts"/>
    <n v="131"/>
    <n v="65.38"/>
    <x v="0"/>
    <s v="shorts"/>
    <x v="110"/>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s v="shorts"/>
    <x v="11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s v="shorts"/>
    <x v="112"/>
  </r>
  <r>
    <n v="113"/>
    <s v="&quot;The First Day&quot; by Julia Othmer- Music Video"/>
    <s v="A living memorial for all those dealing with trauma, grief and loss."/>
    <n v="5000"/>
    <n v="7050"/>
    <x v="0"/>
    <x v="0"/>
    <s v="USD"/>
    <n v="1312642800"/>
    <n v="1311963128"/>
    <b v="0"/>
    <n v="78"/>
    <b v="1"/>
    <s v="film &amp; video/shorts"/>
    <n v="141"/>
    <n v="90.38"/>
    <x v="0"/>
    <s v="shorts"/>
    <x v="113"/>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s v="shorts"/>
    <x v="114"/>
  </r>
  <r>
    <n v="115"/>
    <s v="The World's Greatest Lover"/>
    <s v="Never judge a book (or a lover) by their cover."/>
    <n v="450"/>
    <n v="632"/>
    <x v="0"/>
    <x v="0"/>
    <s v="USD"/>
    <n v="1328377444"/>
    <n v="1326217444"/>
    <b v="0"/>
    <n v="22"/>
    <b v="1"/>
    <s v="film &amp; video/shorts"/>
    <n v="140"/>
    <n v="28.73"/>
    <x v="0"/>
    <s v="shorts"/>
    <x v="115"/>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s v="shorts"/>
    <x v="11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s v="shorts"/>
    <x v="117"/>
  </r>
  <r>
    <n v="118"/>
    <s v="DENOUNCED - A Short Film"/>
    <s v="When a ruthless hit-man is 'denounced' from the mafia, his old enemies declare war."/>
    <n v="5000"/>
    <n v="5651.58"/>
    <x v="0"/>
    <x v="0"/>
    <s v="USD"/>
    <n v="1311902236"/>
    <n v="1309310236"/>
    <b v="0"/>
    <n v="39"/>
    <b v="1"/>
    <s v="film &amp; video/shorts"/>
    <n v="113"/>
    <n v="144.91"/>
    <x v="0"/>
    <s v="shorts"/>
    <x v="11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s v="shorts"/>
    <x v="119"/>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s v="science fiction"/>
    <x v="120"/>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s v="science fiction"/>
    <x v="121"/>
  </r>
  <r>
    <n v="122"/>
    <s v="The Time Jumper (Canceled)"/>
    <s v="My ambition for this knows no bounds.  Seeing Sephoria in a live-action is a dream of mine."/>
    <n v="100000000"/>
    <n v="0"/>
    <x v="1"/>
    <x v="0"/>
    <s v="USD"/>
    <n v="1476094907"/>
    <n v="1470910907"/>
    <b v="0"/>
    <n v="0"/>
    <b v="0"/>
    <s v="film &amp; video/science fiction"/>
    <n v="0"/>
    <n v="0"/>
    <x v="0"/>
    <s v="science fiction"/>
    <x v="12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s v="science fiction"/>
    <x v="123"/>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s v="science fiction"/>
    <x v="124"/>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s v="science fiction"/>
    <x v="125"/>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s v="science fiction"/>
    <x v="126"/>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s v="science fiction"/>
    <x v="127"/>
  </r>
  <r>
    <n v="128"/>
    <s v="Ralphi3 (Canceled)"/>
    <s v="A Science Fiction film filled with entertainment and Excitement"/>
    <n v="100000"/>
    <n v="1867"/>
    <x v="1"/>
    <x v="0"/>
    <s v="USD"/>
    <n v="1476941293"/>
    <n v="1473917293"/>
    <b v="0"/>
    <n v="6"/>
    <b v="0"/>
    <s v="film &amp; video/science fiction"/>
    <n v="2"/>
    <n v="311.17"/>
    <x v="0"/>
    <s v="science fiction"/>
    <x v="128"/>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s v="science fiction"/>
    <x v="129"/>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s v="science fiction"/>
    <x v="130"/>
  </r>
  <r>
    <n v="131"/>
    <s v="I (Canceled)"/>
    <s v="I"/>
    <n v="1200"/>
    <n v="0"/>
    <x v="1"/>
    <x v="0"/>
    <s v="USD"/>
    <n v="1467763200"/>
    <n v="1466453161"/>
    <b v="0"/>
    <n v="0"/>
    <b v="0"/>
    <s v="film &amp; video/science fiction"/>
    <n v="0"/>
    <n v="0"/>
    <x v="0"/>
    <s v="science fiction"/>
    <x v="131"/>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s v="science fiction"/>
    <x v="132"/>
  </r>
  <r>
    <n v="133"/>
    <s v="Demon Women from outer space (Canceled)"/>
    <s v="Invasion from outer space sights, to weird to imagine destruction too monstrous to escape"/>
    <n v="71764"/>
    <n v="0"/>
    <x v="1"/>
    <x v="0"/>
    <s v="USD"/>
    <n v="1464715860"/>
    <n v="1462130584"/>
    <b v="0"/>
    <n v="0"/>
    <b v="0"/>
    <s v="film &amp; video/science fiction"/>
    <n v="0"/>
    <n v="0"/>
    <x v="0"/>
    <s v="science fiction"/>
    <x v="133"/>
  </r>
  <r>
    <n v="134"/>
    <s v="MARLEY'S GHOST (AMBASSADORS OF STEAM) (Canceled)"/>
    <s v="steampunk  remake of &quot;a Christmas carol&quot;"/>
    <n v="5000"/>
    <n v="0"/>
    <x v="1"/>
    <x v="0"/>
    <s v="USD"/>
    <n v="1441386000"/>
    <n v="1438811418"/>
    <b v="0"/>
    <n v="0"/>
    <b v="0"/>
    <s v="film &amp; video/science fiction"/>
    <n v="0"/>
    <n v="0"/>
    <x v="0"/>
    <s v="science fiction"/>
    <x v="1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s v="science fiction"/>
    <x v="135"/>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s v="science fiction"/>
    <x v="136"/>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s v="science fiction"/>
    <x v="137"/>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s v="science fiction"/>
    <x v="138"/>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s v="science fiction"/>
    <x v="14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s v="science fiction"/>
    <x v="141"/>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s v="science fiction"/>
    <x v="14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s v="science fiction"/>
    <x v="143"/>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s v="science fiction"/>
    <x v="144"/>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s v="science fiction"/>
    <x v="145"/>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s v="science fiction"/>
    <x v="146"/>
  </r>
  <r>
    <n v="147"/>
    <s v="Consumed (Static Air) (Canceled)"/>
    <s v="Film makers catch live footage beyond their wildest dreams."/>
    <n v="7000"/>
    <n v="0"/>
    <x v="1"/>
    <x v="1"/>
    <s v="GBP"/>
    <n v="1420741080"/>
    <n v="1417026340"/>
    <b v="0"/>
    <n v="0"/>
    <b v="0"/>
    <s v="film &amp; video/science fiction"/>
    <n v="0"/>
    <n v="0"/>
    <x v="0"/>
    <s v="science fiction"/>
    <x v="147"/>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s v="science fiction"/>
    <x v="148"/>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s v="science fiction"/>
    <x v="149"/>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s v="science fiction"/>
    <x v="15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s v="science fiction"/>
    <x v="151"/>
  </r>
  <r>
    <n v="152"/>
    <s v="The Great Dark (Canceled)"/>
    <s v="The Great Dark is a journey through the unimaginable...and un foreseeable..."/>
    <n v="380000"/>
    <n v="30"/>
    <x v="1"/>
    <x v="0"/>
    <s v="USD"/>
    <n v="1411437100"/>
    <n v="1408845100"/>
    <b v="0"/>
    <n v="2"/>
    <b v="0"/>
    <s v="film &amp; video/science fiction"/>
    <n v="0"/>
    <n v="15"/>
    <x v="0"/>
    <s v="science fiction"/>
    <x v="15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s v="science fiction"/>
    <x v="153"/>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s v="science fiction"/>
    <x v="154"/>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s v="science fiction"/>
    <x v="15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s v="science fiction"/>
    <x v="15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s v="science fiction"/>
    <x v="157"/>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x v="15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s v="science fiction"/>
    <x v="159"/>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s v="drama"/>
    <x v="160"/>
  </r>
  <r>
    <n v="161"/>
    <s v="Midway: The Turning Point"/>
    <s v="Step 1 (script editing) to produce a dramatic film about the air/sea battle of WWII that turned the tide of victory for the US."/>
    <n v="50000"/>
    <n v="5"/>
    <x v="2"/>
    <x v="0"/>
    <s v="USD"/>
    <n v="1404318595"/>
    <n v="1401726595"/>
    <b v="0"/>
    <n v="1"/>
    <b v="0"/>
    <s v="film &amp; video/drama"/>
    <n v="0"/>
    <n v="5"/>
    <x v="0"/>
    <s v="drama"/>
    <x v="161"/>
  </r>
  <r>
    <n v="162"/>
    <s v="See It My Way"/>
    <s v="This film follows a young man who has had only a troubled family life. He turns to all the wrong things and life falls apart."/>
    <n v="2800"/>
    <n v="435"/>
    <x v="2"/>
    <x v="0"/>
    <s v="USD"/>
    <n v="1408232520"/>
    <n v="1405393356"/>
    <b v="0"/>
    <n v="10"/>
    <b v="0"/>
    <s v="film &amp; video/drama"/>
    <n v="16"/>
    <n v="43.5"/>
    <x v="0"/>
    <s v="drama"/>
    <x v="162"/>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s v="drama"/>
    <x v="163"/>
  </r>
  <r>
    <n v="164"/>
    <s v="Angelix"/>
    <s v="Two cousins are caught up in the private war between warrior class angels and demons. You may be caught up too and not realize it yet."/>
    <n v="120000"/>
    <n v="640"/>
    <x v="2"/>
    <x v="0"/>
    <s v="USD"/>
    <n v="1411150701"/>
    <n v="1405966701"/>
    <b v="0"/>
    <n v="7"/>
    <b v="0"/>
    <s v="film &amp; video/drama"/>
    <n v="1"/>
    <n v="91.43"/>
    <x v="0"/>
    <s v="drama"/>
    <x v="164"/>
  </r>
  <r>
    <n v="165"/>
    <s v="NET"/>
    <s v="A teacher. A boy. The beach and a heatwave that drove them all insane."/>
    <n v="17000"/>
    <n v="0"/>
    <x v="2"/>
    <x v="1"/>
    <s v="GBP"/>
    <n v="1452613724"/>
    <n v="1450021724"/>
    <b v="0"/>
    <n v="0"/>
    <b v="0"/>
    <s v="film &amp; video/drama"/>
    <n v="0"/>
    <n v="0"/>
    <x v="0"/>
    <s v="drama"/>
    <x v="165"/>
  </r>
  <r>
    <n v="166"/>
    <s v="Pressure"/>
    <s v="A young teen makes a bad decision after joining gang and the film expresses his choices that led him to that point."/>
    <n v="5000"/>
    <n v="3000"/>
    <x v="2"/>
    <x v="0"/>
    <s v="USD"/>
    <n v="1484531362"/>
    <n v="1481939362"/>
    <b v="0"/>
    <n v="1"/>
    <b v="0"/>
    <s v="film &amp; video/drama"/>
    <n v="60"/>
    <n v="3000"/>
    <x v="0"/>
    <s v="drama"/>
    <x v="166"/>
  </r>
  <r>
    <n v="167"/>
    <s v="Past"/>
    <s v="A young man experiences a tragedy and has the opportunity to go back and learn from his mistakes and find out his true self."/>
    <n v="110000"/>
    <n v="11"/>
    <x v="2"/>
    <x v="0"/>
    <s v="USD"/>
    <n v="1438726535"/>
    <n v="1433542535"/>
    <b v="0"/>
    <n v="2"/>
    <b v="0"/>
    <s v="film &amp; video/drama"/>
    <n v="0"/>
    <n v="5.5"/>
    <x v="0"/>
    <s v="drama"/>
    <x v="167"/>
  </r>
  <r>
    <n v="168"/>
    <s v="Moving On"/>
    <s v="A homeless Gulf War 2 vet, and Congressional Medal of Honor recipient fights for his sanity on the mean streets of Albuquerque."/>
    <n v="8000"/>
    <n v="325"/>
    <x v="2"/>
    <x v="0"/>
    <s v="USD"/>
    <n v="1426791770"/>
    <n v="1424203370"/>
    <b v="0"/>
    <n v="3"/>
    <b v="0"/>
    <s v="film &amp; video/drama"/>
    <n v="4"/>
    <n v="108.33"/>
    <x v="0"/>
    <s v="drama"/>
    <x v="168"/>
  </r>
  <r>
    <n v="169"/>
    <s v="Family"/>
    <s v="Family is a short film about a father and son and two brothers who were separated by the Korean war and finally reunite after 60 years."/>
    <n v="2500"/>
    <n v="560"/>
    <x v="2"/>
    <x v="1"/>
    <s v="GBP"/>
    <n v="1413634059"/>
    <n v="1411042059"/>
    <b v="0"/>
    <n v="10"/>
    <b v="0"/>
    <s v="film &amp; video/drama"/>
    <n v="22"/>
    <n v="56"/>
    <x v="0"/>
    <s v="drama"/>
    <x v="169"/>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s v="drama"/>
    <x v="170"/>
  </r>
  <r>
    <n v="171"/>
    <s v="IRL: Gamers Unite"/>
    <s v="Team Mayhem, a local small town gang of gamers who are enlisted   to save the world from the new great evil known as Prowler."/>
    <n v="50000"/>
    <n v="1"/>
    <x v="2"/>
    <x v="0"/>
    <s v="USD"/>
    <n v="1470975614"/>
    <n v="1465791614"/>
    <b v="0"/>
    <n v="1"/>
    <b v="0"/>
    <s v="film &amp; video/drama"/>
    <n v="0"/>
    <n v="1"/>
    <x v="0"/>
    <s v="drama"/>
    <x v="171"/>
  </r>
  <r>
    <n v="172"/>
    <s v="The Blind Dolphin Story"/>
    <s v="A short film on the rarest mammal and the second most endangered freshwater river dolphin, in Pakistan."/>
    <n v="95000"/>
    <n v="0"/>
    <x v="2"/>
    <x v="0"/>
    <s v="USD"/>
    <n v="1426753723"/>
    <n v="1423733323"/>
    <b v="0"/>
    <n v="0"/>
    <b v="0"/>
    <s v="film &amp; video/drama"/>
    <n v="0"/>
    <n v="0"/>
    <x v="0"/>
    <s v="drama"/>
    <x v="172"/>
  </r>
  <r>
    <n v="173"/>
    <s v="7 Sins"/>
    <s v="This is a film inspired by Quentin Tarantino, I want to make a film thats entertaining yet gritty. 7 Sins is in pre-production."/>
    <n v="1110"/>
    <n v="0"/>
    <x v="2"/>
    <x v="1"/>
    <s v="GBP"/>
    <n v="1425131108"/>
    <n v="1422539108"/>
    <b v="0"/>
    <n v="0"/>
    <b v="0"/>
    <s v="film &amp; video/drama"/>
    <n v="0"/>
    <n v="0"/>
    <x v="0"/>
    <s v="drama"/>
    <x v="173"/>
  </r>
  <r>
    <n v="174"/>
    <s v="I Am Forgotten"/>
    <s v="An international short film project. It is about loneliness, wich is caused by the current compulsion to check your Facebook every day."/>
    <n v="6000"/>
    <n v="0"/>
    <x v="2"/>
    <x v="9"/>
    <s v="EUR"/>
    <n v="1431108776"/>
    <n v="1425924776"/>
    <b v="0"/>
    <n v="0"/>
    <b v="0"/>
    <s v="film &amp; video/drama"/>
    <n v="0"/>
    <n v="0"/>
    <x v="0"/>
    <s v="drama"/>
    <x v="174"/>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s v="drama"/>
    <x v="175"/>
  </r>
  <r>
    <n v="176"/>
    <s v="Silent Monster"/>
    <s v="I'm seeking funding to finish my short film, Silent Monster, to bring awareness to teenage bullying as well as teenage violence."/>
    <n v="1500"/>
    <n v="0"/>
    <x v="2"/>
    <x v="0"/>
    <s v="USD"/>
    <n v="1438803999"/>
    <n v="1436211999"/>
    <b v="0"/>
    <n v="0"/>
    <b v="0"/>
    <s v="film &amp; video/drama"/>
    <n v="0"/>
    <n v="0"/>
    <x v="0"/>
    <s v="drama"/>
    <x v="176"/>
  </r>
  <r>
    <n v="177"/>
    <s v="The Good Samaritan"/>
    <s v="I'm making a modern day version of the bible story &quot; The Good Samaritan&quot;"/>
    <n v="450"/>
    <n v="180"/>
    <x v="2"/>
    <x v="0"/>
    <s v="USD"/>
    <n v="1427155726"/>
    <n v="1425690526"/>
    <b v="0"/>
    <n v="7"/>
    <b v="0"/>
    <s v="film &amp; video/drama"/>
    <n v="40"/>
    <n v="25.71"/>
    <x v="0"/>
    <s v="drama"/>
    <x v="177"/>
  </r>
  <r>
    <n v="178"/>
    <s v="El viaje de LucÃ­a"/>
    <s v="El viaje de LucÃ­a es un largometraje de ficciÃ³n con temÃ¡tica sobre el cÃ¡ncer infantil."/>
    <n v="500000"/>
    <n v="0"/>
    <x v="2"/>
    <x v="3"/>
    <s v="EUR"/>
    <n v="1448582145"/>
    <n v="1445986545"/>
    <b v="0"/>
    <n v="0"/>
    <b v="0"/>
    <s v="film &amp; video/drama"/>
    <n v="0"/>
    <n v="0"/>
    <x v="0"/>
    <s v="drama"/>
    <x v="178"/>
  </r>
  <r>
    <n v="179"/>
    <s v="Sustain: A Film About Survival"/>
    <s v="A feature-length film about how three people survive in a diseased world."/>
    <n v="1000"/>
    <n v="200"/>
    <x v="2"/>
    <x v="0"/>
    <s v="USD"/>
    <n v="1457056555"/>
    <n v="1454464555"/>
    <b v="0"/>
    <n v="2"/>
    <b v="0"/>
    <s v="film &amp; video/drama"/>
    <n v="20"/>
    <n v="100"/>
    <x v="0"/>
    <s v="drama"/>
    <x v="179"/>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s v="drama"/>
    <x v="180"/>
  </r>
  <r>
    <n v="181"/>
    <s v="Immemorial"/>
    <s v="Christina has been suffering with flash backs and some very disturbing nightmares and realises that it is more than just nightmares."/>
    <n v="3423"/>
    <n v="722"/>
    <x v="2"/>
    <x v="1"/>
    <s v="GBP"/>
    <n v="1434995295"/>
    <n v="1432403295"/>
    <b v="0"/>
    <n v="4"/>
    <b v="0"/>
    <s v="film &amp; video/drama"/>
    <n v="21"/>
    <n v="180.5"/>
    <x v="0"/>
    <s v="drama"/>
    <x v="181"/>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s v="drama"/>
    <x v="182"/>
  </r>
  <r>
    <n v="183"/>
    <s v="Three Little Words"/>
    <s v="Don't kill me until I meet my Dad"/>
    <n v="12500"/>
    <n v="4482"/>
    <x v="2"/>
    <x v="1"/>
    <s v="GBP"/>
    <n v="1417033610"/>
    <n v="1414438010"/>
    <b v="0"/>
    <n v="12"/>
    <b v="0"/>
    <s v="film &amp; video/drama"/>
    <n v="36"/>
    <n v="373.5"/>
    <x v="0"/>
    <s v="drama"/>
    <x v="18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s v="drama"/>
    <x v="184"/>
  </r>
  <r>
    <n v="185"/>
    <s v="BLANK Short Movie"/>
    <s v="Love has no boundaries!"/>
    <n v="40000"/>
    <n v="2200"/>
    <x v="2"/>
    <x v="10"/>
    <s v="NOK"/>
    <n v="1471557139"/>
    <n v="1468965139"/>
    <b v="0"/>
    <n v="10"/>
    <b v="0"/>
    <s v="film &amp; video/drama"/>
    <n v="6"/>
    <n v="220"/>
    <x v="0"/>
    <s v="drama"/>
    <x v="185"/>
  </r>
  <r>
    <n v="186"/>
    <s v="Feature Film: The Wolfes"/>
    <s v="My film is about a boy who discovers the truth about his fathers dissapearance through the dark secrets of his mothers past."/>
    <n v="5000"/>
    <n v="0"/>
    <x v="2"/>
    <x v="0"/>
    <s v="USD"/>
    <n v="1488571200"/>
    <n v="1485977434"/>
    <b v="0"/>
    <n v="0"/>
    <b v="0"/>
    <s v="film &amp; video/drama"/>
    <n v="0"/>
    <n v="0"/>
    <x v="0"/>
    <s v="drama"/>
    <x v="186"/>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s v="drama"/>
    <x v="188"/>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s v="drama"/>
    <x v="189"/>
  </r>
  <r>
    <n v="190"/>
    <s v="REGIONRAT, the movie"/>
    <s v="Because hope can be a 4 letter word"/>
    <n v="12000"/>
    <n v="50"/>
    <x v="2"/>
    <x v="0"/>
    <s v="USD"/>
    <n v="1466091446"/>
    <n v="1465227446"/>
    <b v="0"/>
    <n v="1"/>
    <b v="0"/>
    <s v="film &amp; video/drama"/>
    <n v="0"/>
    <n v="50"/>
    <x v="0"/>
    <s v="drama"/>
    <x v="190"/>
  </r>
  <r>
    <n v="191"/>
    <s v="Trillion: Feature Film"/>
    <s v="A young boy passionate about Astronomy and Chemistry tracks down an astroid that scientists said would never hit earth."/>
    <n v="5000"/>
    <n v="250"/>
    <x v="2"/>
    <x v="2"/>
    <s v="AUD"/>
    <n v="1443782138"/>
    <n v="1440326138"/>
    <b v="0"/>
    <n v="3"/>
    <b v="0"/>
    <s v="film &amp; video/drama"/>
    <n v="5"/>
    <n v="83.33"/>
    <x v="0"/>
    <s v="drama"/>
    <x v="191"/>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s v="drama"/>
    <x v="19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s v="drama"/>
    <x v="193"/>
  </r>
  <r>
    <n v="194"/>
    <s v="Desperation Short Film"/>
    <s v="Northern Irish Original Short Film based on the desperation of love and survival and taking a risk that may change everything."/>
    <n v="2500"/>
    <n v="3"/>
    <x v="2"/>
    <x v="1"/>
    <s v="GBP"/>
    <n v="1457308531"/>
    <n v="1452124531"/>
    <b v="0"/>
    <n v="3"/>
    <b v="0"/>
    <s v="film &amp; video/drama"/>
    <n v="0"/>
    <n v="1"/>
    <x v="0"/>
    <s v="drama"/>
    <x v="194"/>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s v="drama"/>
    <x v="195"/>
  </r>
  <r>
    <n v="196"/>
    <s v="Thunder Under Control"/>
    <s v="A moving short film about a retired female boxer who develops a relationship with a young journalist who idolises her"/>
    <n v="3500"/>
    <n v="1465"/>
    <x v="2"/>
    <x v="1"/>
    <s v="GBP"/>
    <n v="1444510800"/>
    <n v="1442062898"/>
    <b v="0"/>
    <n v="19"/>
    <b v="0"/>
    <s v="film &amp; video/drama"/>
    <n v="42"/>
    <n v="77.11"/>
    <x v="0"/>
    <s v="drama"/>
    <x v="196"/>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s v="drama"/>
    <x v="197"/>
  </r>
  <r>
    <n v="198"/>
    <s v="Nine Lives"/>
    <s v="Nine Lives is a story of one woman's survival of EIGHT near deaths and her love for one man as an influence to fight for the NINTH."/>
    <n v="25000"/>
    <n v="279"/>
    <x v="2"/>
    <x v="0"/>
    <s v="USD"/>
    <n v="1412500322"/>
    <n v="1409908322"/>
    <b v="0"/>
    <n v="6"/>
    <b v="0"/>
    <s v="film &amp; video/drama"/>
    <n v="1"/>
    <n v="46.5"/>
    <x v="0"/>
    <s v="drama"/>
    <x v="19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s v="drama"/>
    <x v="199"/>
  </r>
  <r>
    <n v="200"/>
    <s v="The Crossing Shore"/>
    <s v="A film dedicated to an AAF Pilot's struggle to survive behind enemy lines during WWII."/>
    <n v="6000"/>
    <n v="1571.55"/>
    <x v="2"/>
    <x v="0"/>
    <s v="USD"/>
    <n v="1410746403"/>
    <n v="1408154403"/>
    <b v="0"/>
    <n v="18"/>
    <b v="0"/>
    <s v="film &amp; video/drama"/>
    <n v="26"/>
    <n v="87.31"/>
    <x v="0"/>
    <s v="drama"/>
    <x v="200"/>
  </r>
  <r>
    <n v="201"/>
    <s v="Life of Change"/>
    <s v="Everyone has a choice. Can two college students get past their differences to save the life of a man whom they've never met before?"/>
    <n v="650"/>
    <n v="380"/>
    <x v="2"/>
    <x v="0"/>
    <s v="USD"/>
    <n v="1423424329"/>
    <n v="1421696329"/>
    <b v="0"/>
    <n v="7"/>
    <b v="0"/>
    <s v="film &amp; video/drama"/>
    <n v="58"/>
    <n v="54.29"/>
    <x v="0"/>
    <s v="drama"/>
    <x v="201"/>
  </r>
  <r>
    <n v="202"/>
    <s v="Modern Gangsters"/>
    <s v="new web series created by jonney terry"/>
    <n v="6000"/>
    <n v="0"/>
    <x v="2"/>
    <x v="0"/>
    <s v="USD"/>
    <n v="1444337940"/>
    <n v="1441750564"/>
    <b v="0"/>
    <n v="0"/>
    <b v="0"/>
    <s v="film &amp; video/drama"/>
    <n v="0"/>
    <n v="0"/>
    <x v="0"/>
    <s v="drama"/>
    <x v="202"/>
  </r>
  <r>
    <n v="203"/>
    <s v="TheM"/>
    <s v="We are aiming to make a Web Series based on Youth Culture and the misrepresentation of socially stereotyped people."/>
    <n v="2500"/>
    <n v="746"/>
    <x v="2"/>
    <x v="1"/>
    <s v="GBP"/>
    <n v="1422562864"/>
    <n v="1417378864"/>
    <b v="0"/>
    <n v="8"/>
    <b v="0"/>
    <s v="film &amp; video/drama"/>
    <n v="30"/>
    <n v="93.25"/>
    <x v="0"/>
    <s v="drama"/>
    <x v="20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s v="drama"/>
    <x v="204"/>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s v="drama"/>
    <x v="205"/>
  </r>
  <r>
    <n v="206"/>
    <s v="Blood Bond Movie Development"/>
    <s v="A love story featuring adoption,struggle,dysfunction,grace, healing, and restoration."/>
    <n v="12700"/>
    <n v="0"/>
    <x v="2"/>
    <x v="0"/>
    <s v="USD"/>
    <n v="1470441983"/>
    <n v="1468627583"/>
    <b v="0"/>
    <n v="0"/>
    <b v="0"/>
    <s v="film &amp; video/drama"/>
    <n v="0"/>
    <n v="0"/>
    <x v="0"/>
    <s v="drama"/>
    <x v="206"/>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s v="drama"/>
    <x v="207"/>
  </r>
  <r>
    <n v="208"/>
    <s v="OLIVIA"/>
    <s v="A young woman's journey from Africa to Australia where she finds heaven on earth, love and tragedy. Within her tragedy she saves lives."/>
    <n v="50000"/>
    <n v="0"/>
    <x v="2"/>
    <x v="2"/>
    <s v="AUD"/>
    <n v="1418719967"/>
    <n v="1416127967"/>
    <b v="0"/>
    <n v="0"/>
    <b v="0"/>
    <s v="film &amp; video/drama"/>
    <n v="0"/>
    <n v="0"/>
    <x v="0"/>
    <s v="drama"/>
    <x v="208"/>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s v="drama"/>
    <x v="209"/>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s v="drama"/>
    <x v="21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s v="drama"/>
    <x v="211"/>
  </r>
  <r>
    <n v="212"/>
    <s v="The Ecstasy of Vengeance - Feature Length Film"/>
    <s v="This film is a fictional crime drama following the events of a heist that ended in bloodshed."/>
    <n v="6300"/>
    <n v="1"/>
    <x v="2"/>
    <x v="0"/>
    <s v="USD"/>
    <n v="1460837320"/>
    <n v="1455656920"/>
    <b v="0"/>
    <n v="1"/>
    <b v="0"/>
    <s v="film &amp; video/drama"/>
    <n v="0"/>
    <n v="1"/>
    <x v="0"/>
    <s v="drama"/>
    <x v="212"/>
  </r>
  <r>
    <n v="213"/>
    <s v="Hart Blvd. A feature film by Andrew Greve"/>
    <s v="A family dramedy about a grandfather  and grandson who are both on their path to redemption."/>
    <n v="50000"/>
    <n v="20"/>
    <x v="2"/>
    <x v="0"/>
    <s v="USD"/>
    <n v="1439734001"/>
    <n v="1437142547"/>
    <b v="0"/>
    <n v="1"/>
    <b v="0"/>
    <s v="film &amp; video/drama"/>
    <n v="0"/>
    <n v="20"/>
    <x v="0"/>
    <s v="drama"/>
    <x v="21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s v="drama"/>
    <x v="214"/>
  </r>
  <r>
    <n v="215"/>
    <s v="Invisible Scars"/>
    <s v="A short drama based on a true events. Story of a British Soldier who comes back home suffering from Post Traumatic Stress Disorder."/>
    <n v="4400"/>
    <n v="10"/>
    <x v="2"/>
    <x v="1"/>
    <s v="GBP"/>
    <n v="1455753540"/>
    <n v="1452058282"/>
    <b v="0"/>
    <n v="1"/>
    <b v="0"/>
    <s v="film &amp; video/drama"/>
    <n v="0"/>
    <n v="10"/>
    <x v="0"/>
    <s v="drama"/>
    <x v="215"/>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s v="drama"/>
    <x v="216"/>
  </r>
  <r>
    <n v="217"/>
    <s v="Bitch"/>
    <s v="A roadmovie by paw"/>
    <n v="100000"/>
    <n v="11943"/>
    <x v="2"/>
    <x v="11"/>
    <s v="SEK"/>
    <n v="1419780149"/>
    <n v="1417101749"/>
    <b v="0"/>
    <n v="38"/>
    <b v="0"/>
    <s v="film &amp; video/drama"/>
    <n v="12"/>
    <n v="314.29000000000002"/>
    <x v="0"/>
    <s v="drama"/>
    <x v="217"/>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r>
  <r>
    <n v="219"/>
    <s v="True Colors"/>
    <s v="An hour-long pilot about a group of suburban LGBT teens coming of age in the early 90's."/>
    <n v="50000"/>
    <n v="8815"/>
    <x v="2"/>
    <x v="0"/>
    <s v="USD"/>
    <n v="1459493940"/>
    <n v="1456732225"/>
    <b v="0"/>
    <n v="76"/>
    <b v="0"/>
    <s v="film &amp; video/drama"/>
    <n v="18"/>
    <n v="115.99"/>
    <x v="0"/>
    <s v="drama"/>
    <x v="219"/>
  </r>
  <r>
    <n v="220"/>
    <s v="LA VIE"/>
    <s v="A Freelancer abandons everything to chase after his dream of being &quot;great&quot; escape to Bangkok and return to his home-world."/>
    <n v="50000"/>
    <n v="360"/>
    <x v="2"/>
    <x v="0"/>
    <s v="USD"/>
    <n v="1440101160"/>
    <n v="1436542030"/>
    <b v="0"/>
    <n v="3"/>
    <b v="0"/>
    <s v="film &amp; video/drama"/>
    <n v="1"/>
    <n v="120"/>
    <x v="0"/>
    <s v="drama"/>
    <x v="220"/>
  </r>
  <r>
    <n v="221"/>
    <s v="Archetypes"/>
    <s v="Film about Schizophrenia with Surreal Twists!"/>
    <n v="50000"/>
    <n v="0"/>
    <x v="2"/>
    <x v="0"/>
    <s v="USD"/>
    <n v="1427569564"/>
    <n v="1422389164"/>
    <b v="0"/>
    <n v="0"/>
    <b v="0"/>
    <s v="film &amp; video/drama"/>
    <n v="0"/>
    <n v="0"/>
    <x v="0"/>
    <s v="drama"/>
    <x v="221"/>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r>
  <r>
    <n v="223"/>
    <s v="The Pass"/>
    <s v="An old man, a U.S Marine Corps veteran remembers his combat experience in the battle of Toktong Pass 1950, during the Korean War."/>
    <n v="1500000"/>
    <n v="0"/>
    <x v="2"/>
    <x v="0"/>
    <s v="USD"/>
    <n v="1463879100"/>
    <n v="1461287350"/>
    <b v="0"/>
    <n v="0"/>
    <b v="0"/>
    <s v="film &amp; video/drama"/>
    <n v="0"/>
    <n v="0"/>
    <x v="0"/>
    <s v="drama"/>
    <x v="22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s v="drama"/>
    <x v="224"/>
  </r>
  <r>
    <n v="225"/>
    <s v="Backpage Shawty"/>
    <s v="I'm creating a &quot;Lifetime&quot; type drama film about a girl who uses backpage for money, but trying to turn her life around."/>
    <n v="200"/>
    <n v="0"/>
    <x v="2"/>
    <x v="0"/>
    <s v="USD"/>
    <n v="1460153054"/>
    <n v="1457564654"/>
    <b v="0"/>
    <n v="0"/>
    <b v="0"/>
    <s v="film &amp; video/drama"/>
    <n v="0"/>
    <n v="0"/>
    <x v="0"/>
    <s v="drama"/>
    <x v="225"/>
  </r>
  <r>
    <n v="226"/>
    <s v="MAGGIE Film"/>
    <s v="A TRUE STORY OF DOMESTIC VILOLENCE THAT SEEKS TO OFFER THE VIEWER OUTLEST OF SUPPORT."/>
    <n v="29000"/>
    <n v="250"/>
    <x v="2"/>
    <x v="1"/>
    <s v="GBP"/>
    <n v="1433064540"/>
    <n v="1428854344"/>
    <b v="0"/>
    <n v="2"/>
    <b v="0"/>
    <s v="film &amp; video/drama"/>
    <n v="1"/>
    <n v="125"/>
    <x v="0"/>
    <s v="drama"/>
    <x v="226"/>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s v="drama"/>
    <x v="227"/>
  </r>
  <r>
    <n v="228"/>
    <s v="Facets of a Geek life"/>
    <s v="I am making a film from one one of my books called facets of a Geek life."/>
    <n v="8000"/>
    <n v="0"/>
    <x v="2"/>
    <x v="1"/>
    <s v="GBP"/>
    <n v="1433176105"/>
    <n v="1427992105"/>
    <b v="0"/>
    <n v="0"/>
    <b v="0"/>
    <s v="film &amp; video/drama"/>
    <n v="0"/>
    <n v="0"/>
    <x v="0"/>
    <s v="drama"/>
    <x v="228"/>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s v="drama"/>
    <x v="229"/>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s v="drama"/>
    <x v="23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s v="drama"/>
    <x v="231"/>
  </r>
  <r>
    <n v="232"/>
    <s v="#noblurredlines"/>
    <s v="A high-impact, high-quality resource to address, for young people and youth-related professionals, the issue of sexual consent."/>
    <n v="4000"/>
    <n v="110"/>
    <x v="2"/>
    <x v="1"/>
    <s v="GBP"/>
    <n v="1425066546"/>
    <n v="1422474546"/>
    <b v="0"/>
    <n v="7"/>
    <b v="0"/>
    <s v="film &amp; video/drama"/>
    <n v="3"/>
    <n v="15.71"/>
    <x v="0"/>
    <s v="drama"/>
    <x v="232"/>
  </r>
  <r>
    <n v="233"/>
    <s v="Area 4 - The Film"/>
    <s v="â€œArea 4â€ revolves around Frank Hammond, a counselor at a high school, who discovers the scandals that took place."/>
    <n v="350000"/>
    <n v="0"/>
    <x v="2"/>
    <x v="0"/>
    <s v="USD"/>
    <n v="1475185972"/>
    <n v="1472593972"/>
    <b v="0"/>
    <n v="0"/>
    <b v="0"/>
    <s v="film &amp; video/drama"/>
    <n v="0"/>
    <n v="0"/>
    <x v="0"/>
    <s v="drama"/>
    <x v="23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s v="drama"/>
    <x v="234"/>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s v="drama"/>
    <x v="235"/>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s v="drama"/>
    <x v="236"/>
  </r>
  <r>
    <n v="237"/>
    <s v="Making The Choice"/>
    <s v="Making The Choice is a christian short film series."/>
    <n v="15000"/>
    <n v="50"/>
    <x v="2"/>
    <x v="0"/>
    <s v="USD"/>
    <n v="1457445069"/>
    <n v="1452261069"/>
    <b v="0"/>
    <n v="1"/>
    <b v="0"/>
    <s v="film &amp; video/drama"/>
    <n v="0"/>
    <n v="50"/>
    <x v="0"/>
    <s v="drama"/>
    <x v="237"/>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s v="drama"/>
    <x v="238"/>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s v="documentary"/>
    <x v="24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s v="documentary"/>
    <x v="241"/>
  </r>
  <r>
    <n v="242"/>
    <s v="Hardwater"/>
    <s v="An unprecedented feature-length documentary film about Maine's tribal, oft-misunderstood ice fishing sub-culture."/>
    <n v="13000"/>
    <n v="14750"/>
    <x v="0"/>
    <x v="0"/>
    <s v="USD"/>
    <n v="1324381790"/>
    <n v="1321357790"/>
    <b v="1"/>
    <n v="202"/>
    <b v="1"/>
    <s v="film &amp; video/documentary"/>
    <n v="113"/>
    <n v="73.02"/>
    <x v="0"/>
    <s v="documentary"/>
    <x v="242"/>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s v="documentary"/>
    <x v="243"/>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s v="documentary"/>
    <x v="24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s v="documentary"/>
    <x v="245"/>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s v="documentary"/>
    <x v="246"/>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s v="documentary"/>
    <x v="247"/>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s v="documentary"/>
    <x v="24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s v="documentary"/>
    <x v="249"/>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s v="documentary"/>
    <x v="25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s v="documentary"/>
    <x v="25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s v="documentary"/>
    <x v="252"/>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s v="documentary"/>
    <x v="253"/>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s v="documentary"/>
    <x v="254"/>
  </r>
  <r>
    <n v="255"/>
    <s v="xoxosms: a documentary about love in the 21st century"/>
    <s v="xoxosms is a documentary about first love, long distance and Skype."/>
    <n v="8000"/>
    <n v="8538.66"/>
    <x v="0"/>
    <x v="0"/>
    <s v="USD"/>
    <n v="1300275482"/>
    <n v="1297687082"/>
    <b v="1"/>
    <n v="188"/>
    <b v="1"/>
    <s v="film &amp; video/documentary"/>
    <n v="107"/>
    <n v="45.42"/>
    <x v="0"/>
    <s v="documentary"/>
    <x v="255"/>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s v="documentary"/>
    <x v="256"/>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s v="documentary"/>
    <x v="25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s v="documentary"/>
    <x v="258"/>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s v="documentary"/>
    <x v="25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s v="documentary"/>
    <x v="260"/>
  </r>
  <r>
    <n v="261"/>
    <s v="Empires: The Film"/>
    <s v="Empires explores the impact of networks on histories and philosophies of political thought."/>
    <n v="20000"/>
    <n v="21480"/>
    <x v="0"/>
    <x v="0"/>
    <s v="USD"/>
    <n v="1339080900"/>
    <n v="1334783704"/>
    <b v="1"/>
    <n v="220"/>
    <b v="1"/>
    <s v="film &amp; video/documentary"/>
    <n v="107"/>
    <n v="97.64"/>
    <x v="0"/>
    <s v="documentary"/>
    <x v="261"/>
  </r>
  <r>
    <n v="262"/>
    <s v="The Last Cosmonaut"/>
    <s v="He can never die. He will live forever. He is the last cosmonaut, and this is his story."/>
    <n v="2500"/>
    <n v="6000"/>
    <x v="0"/>
    <x v="0"/>
    <s v="USD"/>
    <n v="1298699828"/>
    <n v="1294811828"/>
    <b v="1"/>
    <n v="145"/>
    <b v="1"/>
    <s v="film &amp; video/documentary"/>
    <n v="240"/>
    <n v="41.38"/>
    <x v="0"/>
    <s v="documentary"/>
    <x v="26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s v="documentary"/>
    <x v="263"/>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s v="documentary"/>
    <x v="26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s v="documentary"/>
    <x v="26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s v="documentary"/>
    <x v="266"/>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s v="documentary"/>
    <x v="267"/>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s v="documentary"/>
    <x v="26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s v="documentary"/>
    <x v="26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s v="documentary"/>
    <x v="27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s v="documentary"/>
    <x v="27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s v="documentary"/>
    <x v="27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s v="documentary"/>
    <x v="273"/>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s v="documentary"/>
    <x v="274"/>
  </r>
  <r>
    <n v="275"/>
    <s v="Finding the Funk"/>
    <s v="A journey through the origins and influence of funk music from James Brown to D'Angelo we are FINDING THE FUNK!"/>
    <n v="20000"/>
    <n v="21679"/>
    <x v="0"/>
    <x v="0"/>
    <s v="USD"/>
    <n v="1352511966"/>
    <n v="1349916366"/>
    <b v="1"/>
    <n v="332"/>
    <b v="1"/>
    <s v="film &amp; video/documentary"/>
    <n v="108"/>
    <n v="65.3"/>
    <x v="0"/>
    <s v="documentary"/>
    <x v="275"/>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s v="documentary"/>
    <x v="276"/>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s v="documentary"/>
    <x v="277"/>
  </r>
  <r>
    <n v="278"/>
    <s v="The Babushkas of Chernobyl"/>
    <s v="An unlikely story of spirit, defiance and beauty from the most contaminated place on Earth"/>
    <n v="27000"/>
    <n v="40594"/>
    <x v="0"/>
    <x v="0"/>
    <s v="USD"/>
    <n v="1350003539"/>
    <n v="1347411539"/>
    <b v="1"/>
    <n v="415"/>
    <b v="1"/>
    <s v="film &amp; video/documentary"/>
    <n v="150"/>
    <n v="97.82"/>
    <x v="0"/>
    <s v="documentary"/>
    <x v="278"/>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s v="documentary"/>
    <x v="279"/>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s v="documentary"/>
    <x v="28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s v="documentary"/>
    <x v="281"/>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s v="documentary"/>
    <x v="282"/>
  </r>
  <r>
    <n v="283"/>
    <s v="SOLE SURVIVOR"/>
    <s v="What is the impact of survivorship on the human condition?"/>
    <n v="18000"/>
    <n v="20569.05"/>
    <x v="0"/>
    <x v="0"/>
    <s v="USD"/>
    <n v="1306904340"/>
    <n v="1305219744"/>
    <b v="1"/>
    <n v="202"/>
    <b v="1"/>
    <s v="film &amp; video/documentary"/>
    <n v="114"/>
    <n v="101.83"/>
    <x v="0"/>
    <s v="documentary"/>
    <x v="283"/>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s v="documentary"/>
    <x v="28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s v="documentary"/>
    <x v="285"/>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s v="documentary"/>
    <x v="286"/>
  </r>
  <r>
    <n v="287"/>
    <s v="In Country: A Documentary Film (POSTPRODUCTION)"/>
    <s v="War is hell. Why would anyone want to spend their weekends there?"/>
    <n v="15000"/>
    <n v="26445"/>
    <x v="0"/>
    <x v="0"/>
    <s v="USD"/>
    <n v="1351828800"/>
    <n v="1349160018"/>
    <b v="1"/>
    <n v="290"/>
    <b v="1"/>
    <s v="film &amp; video/documentary"/>
    <n v="176"/>
    <n v="91.19"/>
    <x v="0"/>
    <s v="documentary"/>
    <x v="28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s v="documentary"/>
    <x v="288"/>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s v="documentary"/>
    <x v="289"/>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s v="documentary"/>
    <x v="29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s v="documentary"/>
    <x v="291"/>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s v="documentary"/>
    <x v="29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s v="documentary"/>
    <x v="29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s v="documentary"/>
    <x v="295"/>
  </r>
  <r>
    <n v="296"/>
    <s v="Bel Borba Is Here!"/>
    <s v="Bel Borba is Here is a feature film about the most inspiring Brazilian artist you've never heard of... until now."/>
    <n v="25000"/>
    <n v="29681.55"/>
    <x v="0"/>
    <x v="0"/>
    <s v="USD"/>
    <n v="1347017083"/>
    <n v="1344857083"/>
    <b v="1"/>
    <n v="129"/>
    <b v="1"/>
    <s v="film &amp; video/documentary"/>
    <n v="119"/>
    <n v="230.09"/>
    <x v="0"/>
    <s v="documentary"/>
    <x v="296"/>
  </r>
  <r>
    <n v="297"/>
    <s v="Who Owns Yoga?"/>
    <s v="Who Owns Yoga? is a feature length documentary film that explores the changing nature of yoga in the modern world."/>
    <n v="20000"/>
    <n v="20128"/>
    <x v="0"/>
    <x v="0"/>
    <s v="USD"/>
    <n v="1430452740"/>
    <n v="1427390901"/>
    <b v="1"/>
    <n v="142"/>
    <b v="1"/>
    <s v="film &amp; video/documentary"/>
    <n v="101"/>
    <n v="141.75"/>
    <x v="0"/>
    <s v="documentary"/>
    <x v="297"/>
  </r>
  <r>
    <n v="298"/>
    <s v="DisHonesty - A Documentary Feature Film"/>
    <s v="The truth is, we all lie - and by &quot;we,&quot; we mean everyone!"/>
    <n v="126000"/>
    <n v="137254.84"/>
    <x v="0"/>
    <x v="0"/>
    <s v="USD"/>
    <n v="1399669200"/>
    <n v="1394536048"/>
    <b v="1"/>
    <n v="2436"/>
    <b v="1"/>
    <s v="film &amp; video/documentary"/>
    <n v="109"/>
    <n v="56.34"/>
    <x v="0"/>
    <s v="documentary"/>
    <x v="298"/>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s v="documentary"/>
    <x v="299"/>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s v="documentary"/>
    <x v="300"/>
  </r>
  <r>
    <n v="301"/>
    <s v="WORLD FAIR"/>
    <s v="A film about personal memory, amateur cinematography, and visions of the future at the 1939 New York World's Fair."/>
    <n v="13000"/>
    <n v="15435.55"/>
    <x v="0"/>
    <x v="0"/>
    <s v="USD"/>
    <n v="1363711335"/>
    <n v="1360258935"/>
    <b v="1"/>
    <n v="251"/>
    <b v="1"/>
    <s v="film &amp; video/documentary"/>
    <n v="119"/>
    <n v="61.5"/>
    <x v="0"/>
    <s v="documentary"/>
    <x v="301"/>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s v="documentary"/>
    <x v="302"/>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s v="documentary"/>
    <x v="303"/>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s v="documentary"/>
    <x v="304"/>
  </r>
  <r>
    <n v="305"/>
    <s v="My Friend Mott-ly"/>
    <s v="A documentary that I am making about the difficult, but inspiring, life of a late friend of mine."/>
    <n v="7500"/>
    <n v="9775"/>
    <x v="0"/>
    <x v="0"/>
    <s v="USD"/>
    <n v="1331392049"/>
    <n v="1328800049"/>
    <b v="1"/>
    <n v="189"/>
    <b v="1"/>
    <s v="film &amp; video/documentary"/>
    <n v="130"/>
    <n v="51.72"/>
    <x v="0"/>
    <s v="documentary"/>
    <x v="305"/>
  </r>
  <r>
    <n v="306"/>
    <s v="Escape/Artist: The Jason Escape Documentary"/>
    <s v="A feature-length documentary on the life of Boston escape artist Jason Escape."/>
    <n v="1000"/>
    <n v="2929"/>
    <x v="0"/>
    <x v="0"/>
    <s v="USD"/>
    <n v="1363806333"/>
    <n v="1362081933"/>
    <b v="1"/>
    <n v="80"/>
    <b v="1"/>
    <s v="film &amp; video/documentary"/>
    <n v="293"/>
    <n v="36.61"/>
    <x v="0"/>
    <s v="documentary"/>
    <x v="306"/>
  </r>
  <r>
    <n v="307"/>
    <s v="Grammar Revolution"/>
    <s v="Why is grammar important?"/>
    <n v="22000"/>
    <n v="24490"/>
    <x v="0"/>
    <x v="0"/>
    <s v="USD"/>
    <n v="1360276801"/>
    <n v="1357684801"/>
    <b v="1"/>
    <n v="576"/>
    <b v="1"/>
    <s v="film &amp; video/documentary"/>
    <n v="111"/>
    <n v="42.52"/>
    <x v="0"/>
    <s v="documentary"/>
    <x v="307"/>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s v="documentary"/>
    <x v="30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s v="documentary"/>
    <x v="309"/>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s v="documentary"/>
    <x v="31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s v="documentary"/>
    <x v="31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s v="documentary"/>
    <x v="31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s v="documentary"/>
    <x v="313"/>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s v="documentary"/>
    <x v="31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s v="documentary"/>
    <x v="315"/>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s v="documentary"/>
    <x v="316"/>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s v="documentary"/>
    <x v="317"/>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s v="documentary"/>
    <x v="318"/>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s v="documentary"/>
    <x v="31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s v="documentary"/>
    <x v="320"/>
  </r>
  <r>
    <n v="321"/>
    <s v="An Impossible Project"/>
    <s v="The more digital the world, the more analog our dreams._x000a_A feature documentary shot on 35mm film."/>
    <n v="35000"/>
    <n v="35932"/>
    <x v="0"/>
    <x v="12"/>
    <s v="EUR"/>
    <n v="1478605386"/>
    <n v="1475577786"/>
    <b v="1"/>
    <n v="337"/>
    <b v="1"/>
    <s v="film &amp; video/documentary"/>
    <n v="103"/>
    <n v="106.62"/>
    <x v="0"/>
    <s v="documentary"/>
    <x v="321"/>
  </r>
  <r>
    <n v="322"/>
    <s v="Last of the Big Tuskers"/>
    <s v="A documentary film about the largest elephants on earth and what is being done to ensure their survival."/>
    <n v="25000"/>
    <n v="26978"/>
    <x v="0"/>
    <x v="0"/>
    <s v="USD"/>
    <n v="1463146848"/>
    <n v="1460554848"/>
    <b v="1"/>
    <n v="186"/>
    <b v="1"/>
    <s v="film &amp; video/documentary"/>
    <n v="108"/>
    <n v="145.04"/>
    <x v="0"/>
    <s v="documentary"/>
    <x v="32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s v="documentary"/>
    <x v="323"/>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s v="documentary"/>
    <x v="32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s v="documentary"/>
    <x v="32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s v="documentary"/>
    <x v="32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s v="documentary"/>
    <x v="327"/>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s v="documentary"/>
    <x v="32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s v="documentary"/>
    <x v="329"/>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s v="documentary"/>
    <x v="33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s v="documentary"/>
    <x v="331"/>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s v="documentary"/>
    <x v="33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s v="documentary"/>
    <x v="333"/>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s v="documentary"/>
    <x v="33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s v="documentary"/>
    <x v="3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s v="documentary"/>
    <x v="336"/>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s v="documentary"/>
    <x v="337"/>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s v="documentary"/>
    <x v="338"/>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s v="documentary"/>
    <x v="339"/>
  </r>
  <r>
    <n v="340"/>
    <s v="Somaliland: The Abaarso Story"/>
    <s v="Feature-length documentary about five Somali Muslim students pursuing dreams of education in America"/>
    <n v="35000"/>
    <n v="43758"/>
    <x v="0"/>
    <x v="0"/>
    <s v="USD"/>
    <n v="1489006800"/>
    <n v="1486397007"/>
    <b v="1"/>
    <n v="299"/>
    <b v="1"/>
    <s v="film &amp; video/documentary"/>
    <n v="125"/>
    <n v="146.35"/>
    <x v="0"/>
    <s v="documentary"/>
    <x v="34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s v="documentary"/>
    <x v="341"/>
  </r>
  <r>
    <n v="342"/>
    <s v="BREAKING A MONSTER a film about the band Unlocking The Truth"/>
    <s v="BREAKING A MONSTER needs your help to play in THEATERS!"/>
    <n v="55000"/>
    <n v="55201.52"/>
    <x v="0"/>
    <x v="0"/>
    <s v="USD"/>
    <n v="1461955465"/>
    <n v="1459363465"/>
    <b v="1"/>
    <n v="325"/>
    <b v="1"/>
    <s v="film &amp; video/documentary"/>
    <n v="100"/>
    <n v="169.85"/>
    <x v="0"/>
    <s v="documentary"/>
    <x v="34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s v="documentary"/>
    <x v="34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s v="documentary"/>
    <x v="34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s v="documentary"/>
    <x v="34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s v="documentary"/>
    <x v="346"/>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s v="documentary"/>
    <x v="347"/>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s v="documentary"/>
    <x v="348"/>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s v="documentary"/>
    <x v="349"/>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s v="documentary"/>
    <x v="35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s v="documentary"/>
    <x v="351"/>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s v="documentary"/>
    <x v="35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s v="documentary"/>
    <x v="35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s v="documentary"/>
    <x v="354"/>
  </r>
  <r>
    <n v="355"/>
    <s v="REZA ABDOH -Theatre Visionary"/>
    <s v="A documentary film about the late REZA ABDOH and his performance company DAR A LUZ."/>
    <n v="35000"/>
    <n v="40690"/>
    <x v="0"/>
    <x v="0"/>
    <s v="USD"/>
    <n v="1417420994"/>
    <n v="1414738994"/>
    <b v="1"/>
    <n v="165"/>
    <b v="1"/>
    <s v="film &amp; video/documentary"/>
    <n v="116"/>
    <n v="246.61"/>
    <x v="0"/>
    <s v="documentary"/>
    <x v="355"/>
  </r>
  <r>
    <n v="356"/>
    <s v="43 and 80"/>
    <s v="A documentary about halibut conservation and how it impacts communities of Southeast Alaska."/>
    <n v="7500"/>
    <n v="7701.93"/>
    <x v="0"/>
    <x v="0"/>
    <s v="USD"/>
    <n v="1458152193"/>
    <n v="1455563793"/>
    <b v="1"/>
    <n v="97"/>
    <b v="1"/>
    <s v="film &amp; video/documentary"/>
    <n v="103"/>
    <n v="79.400000000000006"/>
    <x v="0"/>
    <s v="documentary"/>
    <x v="35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s v="documentary"/>
    <x v="3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s v="documentary"/>
    <x v="358"/>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s v="documentary"/>
    <x v="359"/>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s v="documentary"/>
    <x v="36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s v="documentary"/>
    <x v="361"/>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s v="documentary"/>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s v="documentary"/>
    <x v="363"/>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s v="documentary"/>
    <x v="36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s v="documentary"/>
    <x v="365"/>
  </r>
  <r>
    <n v="366"/>
    <s v="A BUSHMAN ODYSSEY"/>
    <s v="One Bushman familyâ€™s struggle to survive genocide, dispossession and post-apartheid freedom in South Africa."/>
    <n v="38000"/>
    <n v="38500"/>
    <x v="0"/>
    <x v="0"/>
    <s v="USD"/>
    <n v="1337540518"/>
    <n v="1334948518"/>
    <b v="0"/>
    <n v="134"/>
    <b v="1"/>
    <s v="film &amp; video/documentary"/>
    <n v="101"/>
    <n v="287.31"/>
    <x v="0"/>
    <s v="documentary"/>
    <x v="366"/>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s v="documentary"/>
    <x v="367"/>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s v="documentary"/>
    <x v="368"/>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s v="documentary"/>
    <x v="36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s v="documentary"/>
    <x v="370"/>
  </r>
  <r>
    <n v="371"/>
    <s v="Unbranded"/>
    <s v="3,000 Miles. 18 Wild Horses. 6 Months. 5 States. 4 men. A documentary about Conservation, Exploration, and Wild Mustangs."/>
    <n v="150000"/>
    <n v="171253"/>
    <x v="0"/>
    <x v="0"/>
    <s v="USD"/>
    <n v="1359743139"/>
    <n v="1355855139"/>
    <b v="0"/>
    <n v="1062"/>
    <b v="1"/>
    <s v="film &amp; video/documentary"/>
    <n v="114"/>
    <n v="161.26"/>
    <x v="0"/>
    <s v="documentary"/>
    <x v="371"/>
  </r>
  <r>
    <n v="372"/>
    <s v="Wild Equus"/>
    <s v="A short documentary exploring the uses of 'Natural Horsemanship' across Europe"/>
    <n v="300"/>
    <n v="376"/>
    <x v="0"/>
    <x v="1"/>
    <s v="GBP"/>
    <n v="1459872000"/>
    <n v="1456408244"/>
    <b v="0"/>
    <n v="9"/>
    <b v="1"/>
    <s v="film &amp; video/documentary"/>
    <n v="125"/>
    <n v="41.78"/>
    <x v="0"/>
    <s v="documentary"/>
    <x v="372"/>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s v="documentary"/>
    <x v="37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s v="documentary"/>
    <x v="37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s v="documentary"/>
    <x v="375"/>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s v="documentary"/>
    <x v="37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s v="documentary"/>
    <x v="377"/>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s v="documentary"/>
    <x v="378"/>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s v="documentary"/>
    <x v="379"/>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s v="documentary"/>
    <x v="380"/>
  </r>
  <r>
    <n v="381"/>
    <s v="Clearwater"/>
    <s v="Set in the ancient waters of the Puget Sound, Clearwater is a universal story about the need to adapt to change."/>
    <n v="25000"/>
    <n v="26182.5"/>
    <x v="0"/>
    <x v="0"/>
    <s v="USD"/>
    <n v="1343624400"/>
    <n v="1340642717"/>
    <b v="0"/>
    <n v="251"/>
    <b v="1"/>
    <s v="film &amp; video/documentary"/>
    <n v="105"/>
    <n v="104.31"/>
    <x v="0"/>
    <s v="documentary"/>
    <x v="381"/>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s v="documentary"/>
    <x v="382"/>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s v="documentary"/>
    <x v="383"/>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s v="documentary"/>
    <x v="38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s v="documentary"/>
    <x v="385"/>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s v="documentary"/>
    <x v="386"/>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s v="documentary"/>
    <x v="387"/>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s v="documentary"/>
    <x v="38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s v="documentary"/>
    <x v="389"/>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s v="documentary"/>
    <x v="390"/>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s v="documentary"/>
    <x v="39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s v="documentary"/>
    <x v="392"/>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s v="documentary"/>
    <x v="39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s v="documentary"/>
    <x v="39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s v="documentary"/>
    <x v="39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s v="documentary"/>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s v="documentary"/>
    <x v="397"/>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s v="documentary"/>
    <x v="398"/>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s v="documentary"/>
    <x v="399"/>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s v="documentary"/>
    <x v="4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s v="documentary"/>
    <x v="40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s v="documentary"/>
    <x v="402"/>
  </r>
  <r>
    <n v="403"/>
    <s v="MONDO BANANA"/>
    <s v="A documentary adventure about bananas - and people. Your round-trip ticket into the heart of banana-cultures!!"/>
    <n v="5000"/>
    <n v="5263"/>
    <x v="0"/>
    <x v="0"/>
    <s v="USD"/>
    <n v="1312960080"/>
    <n v="1308900441"/>
    <b v="0"/>
    <n v="70"/>
    <b v="1"/>
    <s v="film &amp; video/documentary"/>
    <n v="105"/>
    <n v="75.19"/>
    <x v="0"/>
    <s v="documentary"/>
    <x v="403"/>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s v="documentary"/>
    <x v="404"/>
  </r>
  <r>
    <n v="405"/>
    <s v="The Healing Effect Movie"/>
    <s v="Come, join our movie movement.  A new documentary about the healing power of food."/>
    <n v="2820"/>
    <n v="3036"/>
    <x v="0"/>
    <x v="0"/>
    <s v="USD"/>
    <n v="1394071339"/>
    <n v="1391479339"/>
    <b v="0"/>
    <n v="55"/>
    <b v="1"/>
    <s v="film &amp; video/documentary"/>
    <n v="108"/>
    <n v="55.2"/>
    <x v="0"/>
    <s v="documentary"/>
    <x v="405"/>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s v="documentary"/>
    <x v="406"/>
  </r>
  <r>
    <n v="407"/>
    <s v="Haymarket Documentary"/>
    <s v="The story of the 1886 Haymarket Riot explored through the history of the Haymarket Police Memorial Statue."/>
    <n v="2000"/>
    <n v="2031"/>
    <x v="0"/>
    <x v="0"/>
    <s v="USD"/>
    <n v="1321739650"/>
    <n v="1316552050"/>
    <b v="0"/>
    <n v="22"/>
    <b v="1"/>
    <s v="film &amp; video/documentary"/>
    <n v="102"/>
    <n v="92.32"/>
    <x v="0"/>
    <s v="documentary"/>
    <x v="407"/>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s v="documentary"/>
    <x v="408"/>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s v="documentary"/>
    <x v="409"/>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s v="documentary"/>
    <x v="41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s v="documentary"/>
    <x v="411"/>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s v="documentary"/>
    <x v="41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s v="documentary"/>
    <x v="41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s v="documentary"/>
    <x v="41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s v="documentary"/>
    <x v="415"/>
  </r>
  <r>
    <n v="416"/>
    <s v="Fire in the Heart of the City"/>
    <s v="35,000 pounds of food to a city. Highlighting the &quot;Convoy New Britain&quot; event from birth to beyond."/>
    <n v="1000"/>
    <n v="1202.17"/>
    <x v="0"/>
    <x v="0"/>
    <s v="USD"/>
    <n v="1391851831"/>
    <n v="1389259831"/>
    <b v="0"/>
    <n v="25"/>
    <b v="1"/>
    <s v="film &amp; video/documentary"/>
    <n v="120"/>
    <n v="48.09"/>
    <x v="0"/>
    <s v="documentary"/>
    <x v="416"/>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s v="documentary"/>
    <x v="417"/>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s v="documentary"/>
    <x v="418"/>
  </r>
  <r>
    <n v="419"/>
    <s v="BEYOND LOCAL"/>
    <s v="Beyond Local is a personal journey through an art-centric and musically talented community that fosters creativity."/>
    <n v="8000"/>
    <n v="8035"/>
    <x v="0"/>
    <x v="0"/>
    <s v="USD"/>
    <n v="1372536787"/>
    <n v="1367352787"/>
    <b v="0"/>
    <n v="73"/>
    <b v="1"/>
    <s v="film &amp; video/documentary"/>
    <n v="100"/>
    <n v="110.07"/>
    <x v="0"/>
    <s v="documentary"/>
    <x v="419"/>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s v="animation"/>
    <x v="420"/>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s v="animation"/>
    <x v="42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s v="animation"/>
    <x v="422"/>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s v="animation"/>
    <x v="42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s v="animation"/>
    <x v="424"/>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s v="animation"/>
    <x v="42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s v="animation"/>
    <x v="426"/>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s v="animation"/>
    <x v="427"/>
  </r>
  <r>
    <n v="428"/>
    <s v="Little Clay Bible - Zacchaeus"/>
    <s v="Fresh, fun, entertaining Bible stories on YouTube, stop-motion style."/>
    <n v="12000"/>
    <n v="676"/>
    <x v="2"/>
    <x v="0"/>
    <s v="USD"/>
    <n v="1402956000"/>
    <n v="1400523845"/>
    <b v="0"/>
    <n v="13"/>
    <b v="0"/>
    <s v="film &amp; video/animation"/>
    <n v="6"/>
    <n v="52"/>
    <x v="0"/>
    <s v="animation"/>
    <x v="428"/>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s v="animation"/>
    <x v="429"/>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s v="animation"/>
    <x v="430"/>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s v="animation"/>
    <x v="431"/>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s v="animation"/>
    <x v="432"/>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s v="animation"/>
    <x v="433"/>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s v="animation"/>
    <x v="435"/>
  </r>
  <r>
    <n v="436"/>
    <s v="Blinky"/>
    <s v="Blinky is the story of a naÃ¯ve simpleton who suddenly finds himself struggling to adapt to changes within his environment."/>
    <n v="1000"/>
    <n v="0"/>
    <x v="2"/>
    <x v="0"/>
    <s v="USD"/>
    <n v="1375260113"/>
    <n v="1372668113"/>
    <b v="0"/>
    <n v="0"/>
    <b v="0"/>
    <s v="film &amp; video/animation"/>
    <n v="0"/>
    <n v="0"/>
    <x v="0"/>
    <s v="animation"/>
    <x v="436"/>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s v="animation"/>
    <x v="437"/>
  </r>
  <r>
    <n v="438"/>
    <s v="In Game: The Animated Series"/>
    <s v="As Smyton pushes himself to become respected, he unlocks secrets about himself and the world around him."/>
    <n v="20000"/>
    <n v="1876"/>
    <x v="2"/>
    <x v="0"/>
    <s v="USD"/>
    <n v="1447830958"/>
    <n v="1445235358"/>
    <b v="0"/>
    <n v="11"/>
    <b v="0"/>
    <s v="film &amp; video/animation"/>
    <n v="9"/>
    <n v="170.55"/>
    <x v="0"/>
    <s v="animation"/>
    <x v="43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s v="animation"/>
    <x v="439"/>
  </r>
  <r>
    <n v="440"/>
    <s v="Consumed"/>
    <s v="A stop-motion animation made by a one girl team, with a camera, creativity, and a lot of determination."/>
    <n v="5000"/>
    <n v="5"/>
    <x v="2"/>
    <x v="0"/>
    <s v="USD"/>
    <n v="1458859153"/>
    <n v="1456270753"/>
    <b v="0"/>
    <n v="1"/>
    <b v="0"/>
    <s v="film &amp; video/animation"/>
    <n v="0"/>
    <n v="5"/>
    <x v="0"/>
    <s v="animation"/>
    <x v="440"/>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s v="animation"/>
    <x v="441"/>
  </r>
  <r>
    <n v="442"/>
    <s v="The Paranormal Idiot"/>
    <s v="Doomsday is here"/>
    <n v="17000"/>
    <n v="6691"/>
    <x v="2"/>
    <x v="0"/>
    <s v="USD"/>
    <n v="1424380783"/>
    <n v="1421788783"/>
    <b v="0"/>
    <n v="17"/>
    <b v="0"/>
    <s v="film &amp; video/animation"/>
    <n v="39"/>
    <n v="393.59"/>
    <x v="0"/>
    <s v="animation"/>
    <x v="442"/>
  </r>
  <r>
    <n v="443"/>
    <s v="Bad Teddy Studios"/>
    <s v="We love cartoons!! We want to make more but it costs money to so. Be apart of your daily dose of WTF!?! Pledge now!!"/>
    <n v="10000"/>
    <n v="10"/>
    <x v="2"/>
    <x v="5"/>
    <s v="CAD"/>
    <n v="1391991701"/>
    <n v="1389399701"/>
    <b v="0"/>
    <n v="2"/>
    <b v="0"/>
    <s v="film &amp; video/animation"/>
    <n v="0"/>
    <n v="5"/>
    <x v="0"/>
    <s v="animation"/>
    <x v="443"/>
  </r>
  <r>
    <n v="444"/>
    <s v="Discovering the Other Woman"/>
    <s v="An upcoming animated web sitcom series centered around dealing with life, love, and relationships."/>
    <n v="1000"/>
    <n v="50"/>
    <x v="2"/>
    <x v="0"/>
    <s v="USD"/>
    <n v="1329342361"/>
    <n v="1324158361"/>
    <b v="0"/>
    <n v="1"/>
    <b v="0"/>
    <s v="film &amp; video/animation"/>
    <n v="5"/>
    <n v="50"/>
    <x v="0"/>
    <s v="animation"/>
    <x v="444"/>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s v="animation"/>
    <x v="445"/>
  </r>
  <r>
    <n v="446"/>
    <s v="DisChord"/>
    <s v="A faith based animated short. (The same guy who said a picture is worth a thousand words also said a cartoon is worth two thousand.)"/>
    <n v="10500"/>
    <n v="766"/>
    <x v="2"/>
    <x v="0"/>
    <s v="USD"/>
    <n v="1425434420"/>
    <n v="1422842420"/>
    <b v="0"/>
    <n v="16"/>
    <b v="0"/>
    <s v="film &amp; video/animation"/>
    <n v="7"/>
    <n v="47.88"/>
    <x v="0"/>
    <s v="animation"/>
    <x v="44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s v="animation"/>
    <x v="447"/>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s v="animation"/>
    <x v="448"/>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s v="animation"/>
    <x v="449"/>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s v="animation"/>
    <x v="45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s v="animation"/>
    <x v="451"/>
  </r>
  <r>
    <n v="452"/>
    <s v="Lost in the Shadows"/>
    <s v="A man must find his way out of the depths of the shadows by using the aid of a little girl."/>
    <n v="750"/>
    <n v="480"/>
    <x v="2"/>
    <x v="0"/>
    <s v="USD"/>
    <n v="1431536015"/>
    <n v="1428944015"/>
    <b v="0"/>
    <n v="12"/>
    <b v="0"/>
    <s v="film &amp; video/animation"/>
    <n v="64"/>
    <n v="40"/>
    <x v="0"/>
    <s v="animation"/>
    <x v="452"/>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s v="animation"/>
    <x v="453"/>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s v="animation"/>
    <x v="454"/>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s v="animation"/>
    <x v="45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s v="animation"/>
    <x v="456"/>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s v="animation"/>
    <x v="457"/>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s v="animation"/>
    <x v="458"/>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s v="animation"/>
    <x v="459"/>
  </r>
  <r>
    <n v="460"/>
    <s v="Darwin's Kiss"/>
    <s v="An animated web series about biological evolution gone haywire."/>
    <n v="8500"/>
    <n v="25"/>
    <x v="2"/>
    <x v="0"/>
    <s v="USD"/>
    <n v="1401595200"/>
    <n v="1398862875"/>
    <b v="0"/>
    <n v="2"/>
    <b v="0"/>
    <s v="film &amp; video/animation"/>
    <n v="0"/>
    <n v="12.5"/>
    <x v="0"/>
    <s v="animation"/>
    <x v="46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s v="animation"/>
    <x v="461"/>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s v="animation"/>
    <x v="462"/>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s v="animation"/>
    <x v="463"/>
  </r>
  <r>
    <n v="464"/>
    <s v="PokÃ©Movie - A PokÃ©monâ„¢ school project"/>
    <s v="We are three students that want to make a short PokÃ©mon movie as a school project!"/>
    <n v="1010"/>
    <n v="1"/>
    <x v="2"/>
    <x v="12"/>
    <s v="EUR"/>
    <n v="1463602935"/>
    <n v="1461874935"/>
    <b v="0"/>
    <n v="1"/>
    <b v="0"/>
    <s v="film &amp; video/animation"/>
    <n v="0"/>
    <n v="1"/>
    <x v="0"/>
    <s v="animation"/>
    <x v="464"/>
  </r>
  <r>
    <n v="465"/>
    <s v="&quot;Amp&quot; A Story About a Robot"/>
    <s v="&quot;Amp&quot; is a short film about a robot with needs."/>
    <n v="512"/>
    <n v="138"/>
    <x v="2"/>
    <x v="0"/>
    <s v="USD"/>
    <n v="1403837574"/>
    <n v="1402455174"/>
    <b v="0"/>
    <n v="8"/>
    <b v="0"/>
    <s v="film &amp; video/animation"/>
    <n v="27"/>
    <n v="17.25"/>
    <x v="0"/>
    <s v="animation"/>
    <x v="46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s v="animation"/>
    <x v="46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s v="animation"/>
    <x v="467"/>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s v="animation"/>
    <x v="468"/>
  </r>
  <r>
    <n v="469"/>
    <s v="Dreamland PERSONALISED Animated Shorts Film"/>
    <s v="Create a personalised animation film using your child's name and photo."/>
    <n v="6000"/>
    <n v="0"/>
    <x v="2"/>
    <x v="1"/>
    <s v="GBP"/>
    <n v="1409960724"/>
    <n v="1404776724"/>
    <b v="0"/>
    <n v="0"/>
    <b v="0"/>
    <s v="film &amp; video/animation"/>
    <n v="0"/>
    <n v="0"/>
    <x v="0"/>
    <s v="animation"/>
    <x v="469"/>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s v="animation"/>
    <x v="47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s v="animation"/>
    <x v="47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s v="animation"/>
    <x v="472"/>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s v="animation"/>
    <x v="473"/>
  </r>
  <r>
    <n v="474"/>
    <s v="TAO Mr. Fantastic!!"/>
    <s v="Time travel the light Mr. Fantastic!  Spin the dimensions toward other continuums and worlds.  Hold onto your panties."/>
    <n v="3300"/>
    <n v="1"/>
    <x v="2"/>
    <x v="0"/>
    <s v="USD"/>
    <n v="1487318029"/>
    <n v="1484726029"/>
    <b v="0"/>
    <n v="1"/>
    <b v="0"/>
    <s v="film &amp; video/animation"/>
    <n v="0"/>
    <n v="1"/>
    <x v="0"/>
    <s v="animation"/>
    <x v="474"/>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s v="animation"/>
    <x v="475"/>
  </r>
  <r>
    <n v="476"/>
    <s v="Sight Word Music Videos"/>
    <s v="Animated Music Videos that teach kids how to read."/>
    <n v="220000"/>
    <n v="4906.59"/>
    <x v="2"/>
    <x v="0"/>
    <s v="USD"/>
    <n v="1401767940"/>
    <n v="1398727441"/>
    <b v="0"/>
    <n v="124"/>
    <b v="0"/>
    <s v="film &amp; video/animation"/>
    <n v="2"/>
    <n v="39.57"/>
    <x v="0"/>
    <s v="animation"/>
    <x v="476"/>
  </r>
  <r>
    <n v="477"/>
    <s v="Hymn of Unity"/>
    <s v="A Comedy-drama animation revolving around a man who finds a problematic pair of headphones that literally take over his whole life."/>
    <n v="1500"/>
    <n v="0"/>
    <x v="2"/>
    <x v="0"/>
    <s v="USD"/>
    <n v="1337371334"/>
    <n v="1332187334"/>
    <b v="0"/>
    <n v="0"/>
    <b v="0"/>
    <s v="film &amp; video/animation"/>
    <n v="0"/>
    <n v="0"/>
    <x v="0"/>
    <s v="animation"/>
    <x v="477"/>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s v="animation"/>
    <x v="478"/>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s v="animation"/>
    <x v="479"/>
  </r>
  <r>
    <n v="480"/>
    <s v="The CafÃ©"/>
    <s v="To court his muse, an artist must first outsmart her dog.  A short animated film collaboration by Dana and Terrence Masson."/>
    <n v="40000"/>
    <n v="7764"/>
    <x v="2"/>
    <x v="0"/>
    <s v="USD"/>
    <n v="1376049615"/>
    <n v="1373457615"/>
    <b v="0"/>
    <n v="140"/>
    <b v="0"/>
    <s v="film &amp; video/animation"/>
    <n v="19"/>
    <n v="55.46"/>
    <x v="0"/>
    <s v="animation"/>
    <x v="480"/>
  </r>
  <r>
    <n v="481"/>
    <s v="ERA"/>
    <s v="The year is 2043. Test subject David Beck has been augmented with psychokinetic abilities. He uses his newfound gifts to thwart evil."/>
    <n v="30000"/>
    <n v="1830"/>
    <x v="2"/>
    <x v="0"/>
    <s v="USD"/>
    <n v="1349885289"/>
    <n v="1347293289"/>
    <b v="0"/>
    <n v="21"/>
    <b v="0"/>
    <s v="film &amp; video/animation"/>
    <n v="6"/>
    <n v="87.14"/>
    <x v="0"/>
    <s v="animation"/>
    <x v="481"/>
  </r>
  <r>
    <n v="482"/>
    <s v="Animated Stand-up Routines Shenanigans"/>
    <s v="Help me quit my day job and also create animated Stand-up routines from local up and coming comedians."/>
    <n v="10000"/>
    <n v="10"/>
    <x v="2"/>
    <x v="0"/>
    <s v="USD"/>
    <n v="1460644440"/>
    <n v="1458336690"/>
    <b v="0"/>
    <n v="1"/>
    <b v="0"/>
    <s v="film &amp; video/animation"/>
    <n v="0"/>
    <n v="10"/>
    <x v="0"/>
    <s v="animation"/>
    <x v="48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s v="animation"/>
    <x v="483"/>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s v="animation"/>
    <x v="484"/>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s v="animation"/>
    <x v="48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s v="animation"/>
    <x v="486"/>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s v="animation"/>
    <x v="487"/>
  </r>
  <r>
    <n v="488"/>
    <s v="City Animals independent cartoon series"/>
    <s v="When humans left the earth, the animals took over the city. What could go wrong? Well...everything!"/>
    <n v="12000"/>
    <n v="0"/>
    <x v="2"/>
    <x v="0"/>
    <s v="USD"/>
    <n v="1483924700"/>
    <n v="1481332700"/>
    <b v="0"/>
    <n v="0"/>
    <b v="0"/>
    <s v="film &amp; video/animation"/>
    <n v="0"/>
    <n v="0"/>
    <x v="0"/>
    <s v="animation"/>
    <x v="488"/>
  </r>
  <r>
    <n v="489"/>
    <s v="THE GUINEAS SHOW"/>
    <s v="Help America's favorite dysfunctional immigrant family THE GUINEAS launch the first season of their animated web series."/>
    <n v="74997"/>
    <n v="215"/>
    <x v="2"/>
    <x v="0"/>
    <s v="USD"/>
    <n v="1325763180"/>
    <n v="1323084816"/>
    <b v="0"/>
    <n v="3"/>
    <b v="0"/>
    <s v="film &amp; video/animation"/>
    <n v="0"/>
    <n v="71.67"/>
    <x v="0"/>
    <s v="animation"/>
    <x v="489"/>
  </r>
  <r>
    <n v="490"/>
    <s v="PROJECT IS CANCELLED"/>
    <s v="Cancelled"/>
    <n v="1000"/>
    <n v="0"/>
    <x v="2"/>
    <x v="0"/>
    <s v="USD"/>
    <n v="1345677285"/>
    <n v="1343085285"/>
    <b v="0"/>
    <n v="0"/>
    <b v="0"/>
    <s v="film &amp; video/animation"/>
    <n v="0"/>
    <n v="0"/>
    <x v="0"/>
    <s v="animation"/>
    <x v="490"/>
  </r>
  <r>
    <n v="491"/>
    <s v="Guess What? Gus"/>
    <s v="&quot;Guess What? Gus&quot; is a magical animated comedy that follow a new kid who playful antics for attention make the news."/>
    <n v="10000"/>
    <n v="0"/>
    <x v="2"/>
    <x v="0"/>
    <s v="USD"/>
    <n v="1453937699"/>
    <n v="1451345699"/>
    <b v="0"/>
    <n v="0"/>
    <b v="0"/>
    <s v="film &amp; video/animation"/>
    <n v="0"/>
    <n v="0"/>
    <x v="0"/>
    <s v="animation"/>
    <x v="491"/>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s v="animation"/>
    <x v="492"/>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s v="animation"/>
    <x v="493"/>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s v="animation"/>
    <x v="494"/>
  </r>
  <r>
    <n v="495"/>
    <s v="Average Heroes pilot"/>
    <s v="two friends set out to conquer and reach the level cap of the quest watch, how will they do it when they're 2 teenage idiots"/>
    <n v="7000"/>
    <n v="0"/>
    <x v="2"/>
    <x v="0"/>
    <s v="USD"/>
    <n v="1437076305"/>
    <n v="1434484305"/>
    <b v="0"/>
    <n v="0"/>
    <b v="0"/>
    <s v="film &amp; video/animation"/>
    <n v="0"/>
    <n v="0"/>
    <x v="0"/>
    <s v="animation"/>
    <x v="495"/>
  </r>
  <r>
    <n v="496"/>
    <s v="Airships and Anatasia: The Movie"/>
    <s v="The movie is about the adventures of Ethan, Danna, The mysterious inventor and more."/>
    <n v="60000"/>
    <n v="1"/>
    <x v="2"/>
    <x v="0"/>
    <s v="USD"/>
    <n v="1392070874"/>
    <n v="1386886874"/>
    <b v="0"/>
    <n v="1"/>
    <b v="0"/>
    <s v="film &amp; video/animation"/>
    <n v="0"/>
    <n v="1"/>
    <x v="0"/>
    <s v="animation"/>
    <x v="496"/>
  </r>
  <r>
    <n v="497"/>
    <s v="Galaxy Probe Kids"/>
    <s v="live-action/animated series pilot."/>
    <n v="4480"/>
    <n v="30"/>
    <x v="2"/>
    <x v="0"/>
    <s v="USD"/>
    <n v="1419483600"/>
    <n v="1414889665"/>
    <b v="0"/>
    <n v="3"/>
    <b v="0"/>
    <s v="film &amp; video/animation"/>
    <n v="1"/>
    <n v="10"/>
    <x v="0"/>
    <s v="animation"/>
    <x v="497"/>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s v="animation"/>
    <x v="498"/>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s v="animation"/>
    <x v="499"/>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s v="animation"/>
    <x v="5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s v="animation"/>
    <x v="501"/>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s v="animation"/>
    <x v="502"/>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s v="animation"/>
    <x v="50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s v="animation"/>
    <x v="504"/>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s v="animation"/>
    <x v="50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s v="animation"/>
    <x v="506"/>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s v="animation"/>
    <x v="50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s v="animation"/>
    <x v="508"/>
  </r>
  <r>
    <n v="509"/>
    <s v="Indian in Chelsea - Web Animated series"/>
    <s v="A hilarious comedy podcast being turned into an animated series  about an indian servant and his boss."/>
    <n v="5000"/>
    <n v="10"/>
    <x v="2"/>
    <x v="1"/>
    <s v="GBP"/>
    <n v="1435504170"/>
    <n v="1432912170"/>
    <b v="0"/>
    <n v="1"/>
    <b v="0"/>
    <s v="film &amp; video/animation"/>
    <n v="0"/>
    <n v="10"/>
    <x v="0"/>
    <s v="animation"/>
    <x v="509"/>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s v="animation"/>
    <x v="510"/>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s v="animation"/>
    <x v="512"/>
  </r>
  <r>
    <n v="513"/>
    <s v="Paradigm Spiral - The Animated Series"/>
    <s v="A sci-fi fantasy 2.5D anime styled series about some guys trying to save the world, probably..."/>
    <n v="50000"/>
    <n v="6962"/>
    <x v="2"/>
    <x v="0"/>
    <s v="USD"/>
    <n v="1471244400"/>
    <n v="1467387705"/>
    <b v="0"/>
    <n v="68"/>
    <b v="0"/>
    <s v="film &amp; video/animation"/>
    <n v="14"/>
    <n v="102.38"/>
    <x v="0"/>
    <s v="animation"/>
    <x v="513"/>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s v="animation"/>
    <x v="514"/>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s v="animation"/>
    <x v="515"/>
  </r>
  <r>
    <n v="516"/>
    <s v="Shipmates"/>
    <s v="A big brother style comedy animation series starring famous seafarers"/>
    <n v="5000"/>
    <n v="0"/>
    <x v="2"/>
    <x v="1"/>
    <s v="GBP"/>
    <n v="1432752080"/>
    <n v="1427568080"/>
    <b v="0"/>
    <n v="0"/>
    <b v="0"/>
    <s v="film &amp; video/animation"/>
    <n v="0"/>
    <n v="0"/>
    <x v="0"/>
    <s v="animation"/>
    <x v="516"/>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s v="animation"/>
    <x v="517"/>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s v="animation"/>
    <x v="518"/>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s v="animation"/>
    <x v="519"/>
  </r>
  <r>
    <n v="520"/>
    <s v="Darktales The Play"/>
    <s v="Tim Arthur's 21st anniversary sell-out production of his 'chilling' and 'sinister' ghostly thriller returns to the Edinburgh Fringe!"/>
    <n v="5000"/>
    <n v="5105"/>
    <x v="0"/>
    <x v="1"/>
    <s v="GBP"/>
    <n v="1449766261"/>
    <n v="1447174261"/>
    <b v="0"/>
    <n v="34"/>
    <b v="1"/>
    <s v="theater/plays"/>
    <n v="102"/>
    <n v="150.15"/>
    <x v="1"/>
    <s v="plays"/>
    <x v="52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s v="plays"/>
    <x v="521"/>
  </r>
  <r>
    <n v="522"/>
    <s v="COMPASS PLAYERS"/>
    <s v="*** TO MAKE DONATIONS IN THE FUTURE                                   GO TO OUR WEBSITE: www.compassplayers.com ***"/>
    <n v="3000"/>
    <n v="3440"/>
    <x v="0"/>
    <x v="0"/>
    <s v="USD"/>
    <n v="1458518325"/>
    <n v="1456793925"/>
    <b v="0"/>
    <n v="31"/>
    <b v="1"/>
    <s v="theater/plays"/>
    <n v="115"/>
    <n v="110.97"/>
    <x v="1"/>
    <s v="plays"/>
    <x v="52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s v="plays"/>
    <x v="523"/>
  </r>
  <r>
    <n v="524"/>
    <s v="Zero Down"/>
    <s v="Angel on the Corner need YOUR help to raise Â£3,500 to take Zero Down by Sarah Hehir to the Edinburgh Fringe Festival this August!"/>
    <n v="3500"/>
    <n v="3803.55"/>
    <x v="0"/>
    <x v="1"/>
    <s v="GBP"/>
    <n v="1464801169"/>
    <n v="1462209169"/>
    <b v="0"/>
    <n v="130"/>
    <b v="1"/>
    <s v="theater/plays"/>
    <n v="109"/>
    <n v="29.26"/>
    <x v="1"/>
    <s v="plays"/>
    <x v="52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s v="plays"/>
    <x v="52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s v="plays"/>
    <x v="527"/>
  </r>
  <r>
    <n v="528"/>
    <s v="Devastated No Matter What"/>
    <s v="A Festival Backed Production of a Full-Length Play."/>
    <n v="1150"/>
    <n v="1330"/>
    <x v="0"/>
    <x v="0"/>
    <s v="USD"/>
    <n v="1434921600"/>
    <n v="1433109907"/>
    <b v="0"/>
    <n v="30"/>
    <b v="1"/>
    <s v="theater/plays"/>
    <n v="116"/>
    <n v="44.33"/>
    <x v="1"/>
    <s v="plays"/>
    <x v="528"/>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s v="plays"/>
    <x v="529"/>
  </r>
  <r>
    <n v="530"/>
    <s v="Corners Grove"/>
    <s v="Corners Grove is a coming-of-age play about leaving home, gender identity and the death of Whitney Houston; will benefit Win NYC."/>
    <n v="3405"/>
    <n v="3670"/>
    <x v="0"/>
    <x v="0"/>
    <s v="USD"/>
    <n v="1435111200"/>
    <n v="1433254268"/>
    <b v="0"/>
    <n v="29"/>
    <b v="1"/>
    <s v="theater/plays"/>
    <n v="108"/>
    <n v="126.55"/>
    <x v="1"/>
    <s v="plays"/>
    <x v="53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s v="plays"/>
    <x v="531"/>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s v="plays"/>
    <x v="532"/>
  </r>
  <r>
    <n v="533"/>
    <s v="Foresight"/>
    <s v="New writing â€¢ Twisty-turny magical realist retro sci-fi â€¢ Human lives â€¢ Storytelling â€¢ The slope our society slips down..."/>
    <n v="2000"/>
    <n v="2004"/>
    <x v="0"/>
    <x v="1"/>
    <s v="GBP"/>
    <n v="1463394365"/>
    <n v="1461320765"/>
    <b v="0"/>
    <n v="17"/>
    <b v="1"/>
    <s v="theater/plays"/>
    <n v="100"/>
    <n v="117.88"/>
    <x v="1"/>
    <s v="plays"/>
    <x v="533"/>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s v="plays"/>
    <x v="534"/>
  </r>
  <r>
    <n v="535"/>
    <s v="Astronauts of Hartlepool: a Brexit sci-fi for VAULT 2017"/>
    <s v="Weâ€™re producing a Northern Brexit sci-fi play for VAULT festival 2017 and we need your help!"/>
    <n v="2000"/>
    <n v="2050"/>
    <x v="0"/>
    <x v="1"/>
    <s v="GBP"/>
    <n v="1483707905"/>
    <n v="1481115905"/>
    <b v="0"/>
    <n v="59"/>
    <b v="1"/>
    <s v="theater/plays"/>
    <n v="103"/>
    <n v="34.75"/>
    <x v="1"/>
    <s v="plays"/>
    <x v="53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s v="plays"/>
    <x v="53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s v="plays"/>
    <x v="537"/>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s v="plays"/>
    <x v="538"/>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s v="plays"/>
    <x v="539"/>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s v="web"/>
    <x v="540"/>
  </r>
  <r>
    <n v="541"/>
    <s v="Deviations"/>
    <s v="A website dedicated to local Kink Communities; to find others with matching interests and bring them together."/>
    <n v="4500"/>
    <n v="25"/>
    <x v="2"/>
    <x v="0"/>
    <s v="USD"/>
    <n v="1446080834"/>
    <n v="1443488834"/>
    <b v="0"/>
    <n v="1"/>
    <b v="0"/>
    <s v="technology/web"/>
    <n v="1"/>
    <n v="25"/>
    <x v="2"/>
    <s v="web"/>
    <x v="54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s v="web"/>
    <x v="542"/>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s v="web"/>
    <x v="54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s v="web"/>
    <x v="544"/>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s v="web"/>
    <x v="545"/>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s v="web"/>
    <x v="546"/>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s v="web"/>
    <x v="54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s v="web"/>
    <x v="5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s v="web"/>
    <x v="549"/>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s v="web"/>
    <x v="55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s v="web"/>
    <x v="551"/>
  </r>
  <r>
    <n v="552"/>
    <s v="Spinnable Social Media"/>
    <s v="Axoral is a 3d interactive social media interface, with the potential to be so much more, but we need your help!"/>
    <n v="45000"/>
    <n v="0"/>
    <x v="2"/>
    <x v="5"/>
    <s v="CAD"/>
    <n v="1452350896"/>
    <n v="1447166896"/>
    <b v="0"/>
    <n v="0"/>
    <b v="0"/>
    <s v="technology/web"/>
    <n v="0"/>
    <n v="0"/>
    <x v="2"/>
    <s v="web"/>
    <x v="552"/>
  </r>
  <r>
    <n v="553"/>
    <s v="sellorshopusa.com"/>
    <s v="Groundbreaking New Classifieds Website Grows Into Largest Nationwide Coverage By Turning Users Into Entrepreneurs"/>
    <n v="25000"/>
    <n v="123"/>
    <x v="2"/>
    <x v="0"/>
    <s v="USD"/>
    <n v="1415988991"/>
    <n v="1413393391"/>
    <b v="0"/>
    <n v="6"/>
    <b v="0"/>
    <s v="technology/web"/>
    <n v="0"/>
    <n v="20.5"/>
    <x v="2"/>
    <s v="web"/>
    <x v="55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s v="web"/>
    <x v="554"/>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s v="web"/>
    <x v="555"/>
  </r>
  <r>
    <n v="556"/>
    <s v="Braille Academy"/>
    <s v="An educational platform for learning Unified English Braille Code"/>
    <n v="8000"/>
    <n v="200"/>
    <x v="2"/>
    <x v="0"/>
    <s v="USD"/>
    <n v="1452112717"/>
    <n v="1449520717"/>
    <b v="0"/>
    <n v="1"/>
    <b v="0"/>
    <s v="technology/web"/>
    <n v="3"/>
    <n v="200"/>
    <x v="2"/>
    <s v="web"/>
    <x v="556"/>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s v="web"/>
    <x v="55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s v="web"/>
    <x v="55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s v="web"/>
    <x v="559"/>
  </r>
  <r>
    <n v="560"/>
    <s v="DOWNLOAD THE INTERNET,...."/>
    <s v="In the future the possibility exists that the internet it's self could be felled, we have world seed banks, it's time for a net bank,.."/>
    <n v="100000"/>
    <n v="12"/>
    <x v="2"/>
    <x v="5"/>
    <s v="CAD"/>
    <n v="1418841045"/>
    <n v="1416249045"/>
    <b v="0"/>
    <n v="3"/>
    <b v="0"/>
    <s v="technology/web"/>
    <n v="0"/>
    <n v="4"/>
    <x v="2"/>
    <s v="web"/>
    <x v="560"/>
  </r>
  <r>
    <n v="561"/>
    <s v="CheckMate Careers"/>
    <s v="A marketplace for talent and employers to match. Using intuitive technology we match &amp; place talent with the best career position."/>
    <n v="15000"/>
    <n v="55"/>
    <x v="2"/>
    <x v="0"/>
    <s v="USD"/>
    <n v="1445874513"/>
    <n v="1442850513"/>
    <b v="0"/>
    <n v="2"/>
    <b v="0"/>
    <s v="technology/web"/>
    <n v="0"/>
    <n v="27.5"/>
    <x v="2"/>
    <s v="web"/>
    <x v="561"/>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s v="web"/>
    <x v="562"/>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s v="web"/>
    <x v="563"/>
  </r>
  <r>
    <n v="564"/>
    <s v="TOC TOC TROC"/>
    <s v="Plateforme de troc gratuit et d'Ã©changes en tous genres par nature. Mieux s'entraider, Ã©changer, de donner, louer ou vendre Ã  distance."/>
    <n v="18000"/>
    <n v="1"/>
    <x v="2"/>
    <x v="6"/>
    <s v="EUR"/>
    <n v="1457822275"/>
    <n v="1455230275"/>
    <b v="0"/>
    <n v="1"/>
    <b v="0"/>
    <s v="technology/web"/>
    <n v="0"/>
    <n v="1"/>
    <x v="2"/>
    <s v="web"/>
    <x v="564"/>
  </r>
  <r>
    <n v="565"/>
    <s v="EasyLearnings"/>
    <s v="Our objective is to provide a platform which helps teachers to provide courses to leaners in wide range of locations including Africa."/>
    <n v="25000"/>
    <n v="0"/>
    <x v="2"/>
    <x v="1"/>
    <s v="GBP"/>
    <n v="1436554249"/>
    <n v="1433962249"/>
    <b v="0"/>
    <n v="0"/>
    <b v="0"/>
    <s v="technology/web"/>
    <n v="0"/>
    <n v="0"/>
    <x v="2"/>
    <s v="web"/>
    <x v="565"/>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s v="web"/>
    <x v="566"/>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s v="web"/>
    <x v="56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r>
  <r>
    <n v="569"/>
    <s v="Mioti"/>
    <s v="Mioti is an indie game marketplace that doubles as a community for developers to join networks and discuss projects."/>
    <n v="2500"/>
    <n v="20"/>
    <x v="2"/>
    <x v="5"/>
    <s v="CAD"/>
    <n v="1451679612"/>
    <n v="1449087612"/>
    <b v="0"/>
    <n v="1"/>
    <b v="0"/>
    <s v="technology/web"/>
    <n v="1"/>
    <n v="20"/>
    <x v="2"/>
    <s v="web"/>
    <x v="569"/>
  </r>
  <r>
    <n v="570"/>
    <s v="Relaunching in May"/>
    <s v="Humans have AM/FM/Satellite radio, kids have radio Disney, pets have DogCatRadio."/>
    <n v="85000"/>
    <n v="142"/>
    <x v="2"/>
    <x v="0"/>
    <s v="USD"/>
    <n v="1455822569"/>
    <n v="1453230569"/>
    <b v="0"/>
    <n v="1"/>
    <b v="0"/>
    <s v="technology/web"/>
    <n v="0"/>
    <n v="142"/>
    <x v="2"/>
    <s v="web"/>
    <x v="570"/>
  </r>
  <r>
    <n v="571"/>
    <s v="Snag-A-Slip"/>
    <s v="Snag-A-Slip is an online platform that connects boaters with awesome marinas and available boat slips so that they can book with ease."/>
    <n v="25000"/>
    <n v="106"/>
    <x v="2"/>
    <x v="0"/>
    <s v="USD"/>
    <n v="1437969540"/>
    <n v="1436297723"/>
    <b v="0"/>
    <n v="2"/>
    <b v="0"/>
    <s v="technology/web"/>
    <n v="0"/>
    <n v="53"/>
    <x v="2"/>
    <s v="web"/>
    <x v="571"/>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s v="web"/>
    <x v="57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s v="web"/>
    <x v="573"/>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s v="web"/>
    <x v="574"/>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s v="web"/>
    <x v="575"/>
  </r>
  <r>
    <n v="576"/>
    <s v="Uthtopia"/>
    <s v="UthTopia Is a social media organization that believes in positive online usage, youth mentorship, and youth empowerment."/>
    <n v="80000"/>
    <n v="1"/>
    <x v="2"/>
    <x v="0"/>
    <s v="USD"/>
    <n v="1427537952"/>
    <n v="1422357552"/>
    <b v="0"/>
    <n v="1"/>
    <b v="0"/>
    <s v="technology/web"/>
    <n v="0"/>
    <n v="1"/>
    <x v="2"/>
    <s v="web"/>
    <x v="576"/>
  </r>
  <r>
    <n v="577"/>
    <s v="everydayrelay"/>
    <s v="Emails are one of pervasively used mode of communication today. However, emails can be personal and sometimes discretion is needed."/>
    <n v="5000"/>
    <n v="10"/>
    <x v="2"/>
    <x v="0"/>
    <s v="USD"/>
    <n v="1463753302"/>
    <n v="1458569302"/>
    <b v="0"/>
    <n v="1"/>
    <b v="0"/>
    <s v="technology/web"/>
    <n v="0"/>
    <n v="10"/>
    <x v="2"/>
    <s v="web"/>
    <x v="577"/>
  </r>
  <r>
    <n v="578"/>
    <s v="weBuy Crowdsourced Shopping"/>
    <s v="weBuy trade built on technology and Crowd Sourced Power"/>
    <n v="125000"/>
    <n v="14"/>
    <x v="2"/>
    <x v="1"/>
    <s v="GBP"/>
    <n v="1441633993"/>
    <n v="1439560393"/>
    <b v="0"/>
    <n v="7"/>
    <b v="0"/>
    <s v="technology/web"/>
    <n v="0"/>
    <n v="2"/>
    <x v="2"/>
    <s v="web"/>
    <x v="578"/>
  </r>
  <r>
    <n v="579"/>
    <s v="Course: Learn Cryptography"/>
    <s v="Learn classic and public key cryptography with a full proof-of-concept system in JavaScript."/>
    <n v="12000"/>
    <n v="175"/>
    <x v="2"/>
    <x v="0"/>
    <s v="USD"/>
    <n v="1419539223"/>
    <n v="1416947223"/>
    <b v="0"/>
    <n v="5"/>
    <b v="0"/>
    <s v="technology/web"/>
    <n v="1"/>
    <n v="35"/>
    <x v="2"/>
    <s v="web"/>
    <x v="579"/>
  </r>
  <r>
    <n v="580"/>
    <s v="Talented Minds â­ï¸"/>
    <s v="I Want To Create A Website That Helps Young Inventors Of Today Broadcast Their Talents &amp; Help Get The Reconigition They Deserve"/>
    <n v="3000"/>
    <n v="1"/>
    <x v="2"/>
    <x v="0"/>
    <s v="USD"/>
    <n v="1474580867"/>
    <n v="1471988867"/>
    <b v="0"/>
    <n v="1"/>
    <b v="0"/>
    <s v="technology/web"/>
    <n v="0"/>
    <n v="1"/>
    <x v="2"/>
    <s v="web"/>
    <x v="580"/>
  </r>
  <r>
    <n v="581"/>
    <s v="A Poets Domain"/>
    <s v="Help me raise funds so that I can be able to give passionate young poets a chance to earn money weekly for their writing &amp; spoken word."/>
    <n v="400"/>
    <n v="0"/>
    <x v="2"/>
    <x v="0"/>
    <s v="USD"/>
    <n v="1438474704"/>
    <n v="1435882704"/>
    <b v="0"/>
    <n v="0"/>
    <b v="0"/>
    <s v="technology/web"/>
    <n v="0"/>
    <n v="0"/>
    <x v="2"/>
    <s v="web"/>
    <x v="581"/>
  </r>
  <r>
    <n v="582"/>
    <s v="&quot;We the People...&quot;"/>
    <s v="A community-driven online system which promotes self-governance.  Level up by adding content; civic agendas and private associations."/>
    <n v="100000"/>
    <n v="0"/>
    <x v="2"/>
    <x v="0"/>
    <s v="USD"/>
    <n v="1426442400"/>
    <n v="1424454319"/>
    <b v="0"/>
    <n v="0"/>
    <b v="0"/>
    <s v="technology/web"/>
    <n v="0"/>
    <n v="0"/>
    <x v="2"/>
    <s v="web"/>
    <x v="582"/>
  </r>
  <r>
    <n v="583"/>
    <s v="HackersArchive.com"/>
    <s v="HackersArchive.com will help rid the web of viruses and scams found everywhere else you look!"/>
    <n v="9000"/>
    <n v="1"/>
    <x v="2"/>
    <x v="0"/>
    <s v="USD"/>
    <n v="1426800687"/>
    <n v="1424212287"/>
    <b v="0"/>
    <n v="1"/>
    <b v="0"/>
    <s v="technology/web"/>
    <n v="0"/>
    <n v="1"/>
    <x v="2"/>
    <s v="web"/>
    <x v="583"/>
  </r>
  <r>
    <n v="584"/>
    <s v="scriptCall - The Personal Presentation Platform"/>
    <s v="Script Call takes your presentation from the wall to your audience; from your device to theirs."/>
    <n v="1000"/>
    <n v="10"/>
    <x v="2"/>
    <x v="0"/>
    <s v="USD"/>
    <n v="1426522316"/>
    <n v="1423933916"/>
    <b v="0"/>
    <n v="2"/>
    <b v="0"/>
    <s v="technology/web"/>
    <n v="1"/>
    <n v="5"/>
    <x v="2"/>
    <s v="web"/>
    <x v="584"/>
  </r>
  <r>
    <n v="585"/>
    <s v="Link Card"/>
    <s v="SAVE UP TO 40% WHEN YOU SPEND!_x000a__x000a_PRE-ORDER YOUR LINK CARD TODAY"/>
    <n v="9000"/>
    <n v="0"/>
    <x v="2"/>
    <x v="1"/>
    <s v="GBP"/>
    <n v="1448928000"/>
    <n v="1444123377"/>
    <b v="0"/>
    <n v="0"/>
    <b v="0"/>
    <s v="technology/web"/>
    <n v="0"/>
    <n v="0"/>
    <x v="2"/>
    <s v="web"/>
    <x v="585"/>
  </r>
  <r>
    <n v="586"/>
    <s v="Employ College 2K"/>
    <s v="Employ College is a movement for companies to hire college graduates from their respected institutions."/>
    <n v="10000"/>
    <n v="56"/>
    <x v="2"/>
    <x v="0"/>
    <s v="USD"/>
    <n v="1424032207"/>
    <n v="1421440207"/>
    <b v="0"/>
    <n v="4"/>
    <b v="0"/>
    <s v="technology/web"/>
    <n v="1"/>
    <n v="14"/>
    <x v="2"/>
    <s v="web"/>
    <x v="586"/>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s v="web"/>
    <x v="58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s v="web"/>
    <x v="588"/>
  </r>
  <r>
    <n v="589"/>
    <s v="Get Neighborly"/>
    <s v="Services closer than you think..."/>
    <n v="7500"/>
    <n v="1"/>
    <x v="2"/>
    <x v="0"/>
    <s v="USD"/>
    <n v="1436366699"/>
    <n v="1435070699"/>
    <b v="0"/>
    <n v="1"/>
    <b v="0"/>
    <s v="technology/web"/>
    <n v="0"/>
    <n v="1"/>
    <x v="2"/>
    <s v="web"/>
    <x v="58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s v="web"/>
    <x v="59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s v="web"/>
    <x v="591"/>
  </r>
  <r>
    <n v="592"/>
    <s v="Go Start A Biz"/>
    <s v="Together, we can build a FREE, business start-up system that will help aspiring entrepreneurs change their economic circumstances."/>
    <n v="7500"/>
    <n v="250"/>
    <x v="2"/>
    <x v="0"/>
    <s v="USD"/>
    <n v="1417584860"/>
    <n v="1414992860"/>
    <b v="0"/>
    <n v="1"/>
    <b v="0"/>
    <s v="technology/web"/>
    <n v="3"/>
    <n v="250"/>
    <x v="2"/>
    <s v="web"/>
    <x v="59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s v="web"/>
    <x v="593"/>
  </r>
  <r>
    <n v="594"/>
    <s v="Unleashed Fitness"/>
    <s v="Creating a fitness site that will change the fitness game forever!"/>
    <n v="25000"/>
    <n v="26"/>
    <x v="2"/>
    <x v="0"/>
    <s v="USD"/>
    <n v="1460832206"/>
    <n v="1458240206"/>
    <b v="0"/>
    <n v="2"/>
    <b v="0"/>
    <s v="technology/web"/>
    <n v="0"/>
    <n v="13"/>
    <x v="2"/>
    <s v="web"/>
    <x v="594"/>
  </r>
  <r>
    <n v="595"/>
    <s v="MyBestInterest.org"/>
    <s v="MyBestInterest.org elminates election research by quickly identifying the candidates that will best represent your interests."/>
    <n v="100000"/>
    <n v="426"/>
    <x v="2"/>
    <x v="0"/>
    <s v="USD"/>
    <n v="1430703638"/>
    <n v="1426815638"/>
    <b v="0"/>
    <n v="8"/>
    <b v="0"/>
    <s v="technology/web"/>
    <n v="0"/>
    <n v="53.25"/>
    <x v="2"/>
    <s v="web"/>
    <x v="595"/>
  </r>
  <r>
    <n v="596"/>
    <s v="DigitaliBook free library"/>
    <s v="We present digitaibook,com site which can become a free electronic library with your help,"/>
    <n v="20000"/>
    <n v="6"/>
    <x v="2"/>
    <x v="0"/>
    <s v="USD"/>
    <n v="1478122292"/>
    <n v="1475530292"/>
    <b v="0"/>
    <n v="2"/>
    <b v="0"/>
    <s v="technology/web"/>
    <n v="0"/>
    <n v="3"/>
    <x v="2"/>
    <s v="web"/>
    <x v="596"/>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s v="web"/>
    <x v="597"/>
  </r>
  <r>
    <n v="598"/>
    <s v="Goals not creeds"/>
    <s v="This is a project to create a crowd-funding site for Urantia Book readers worldwide."/>
    <n v="2500"/>
    <n v="850"/>
    <x v="2"/>
    <x v="0"/>
    <s v="USD"/>
    <n v="1417737781"/>
    <n v="1415145781"/>
    <b v="0"/>
    <n v="7"/>
    <b v="0"/>
    <s v="technology/web"/>
    <n v="34"/>
    <n v="121.43"/>
    <x v="2"/>
    <s v="web"/>
    <x v="598"/>
  </r>
  <r>
    <n v="599"/>
    <s v="Mail 4 Jail"/>
    <s v="We send care packages to incarcerated individuals throughout the country that include specific items hand picked by the sender."/>
    <n v="50000"/>
    <n v="31"/>
    <x v="2"/>
    <x v="0"/>
    <s v="USD"/>
    <n v="1425827760"/>
    <n v="1423769402"/>
    <b v="0"/>
    <n v="2"/>
    <b v="0"/>
    <s v="technology/web"/>
    <n v="0"/>
    <n v="15.5"/>
    <x v="2"/>
    <s v="web"/>
    <x v="599"/>
  </r>
  <r>
    <n v="600"/>
    <s v="Anaheim California here we come but we need your help."/>
    <s v="Science Technology Engineering and Math + youth = a brighter tomorrow."/>
    <n v="5000"/>
    <n v="100"/>
    <x v="1"/>
    <x v="0"/>
    <s v="USD"/>
    <n v="1431198562"/>
    <n v="1426014562"/>
    <b v="0"/>
    <n v="1"/>
    <b v="0"/>
    <s v="technology/web"/>
    <n v="2"/>
    <n v="100"/>
    <x v="2"/>
    <s v="web"/>
    <x v="6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s v="web"/>
    <x v="601"/>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s v="web"/>
    <x v="60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s v="web"/>
    <x v="60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s v="web"/>
    <x v="604"/>
  </r>
  <r>
    <n v="605"/>
    <s v="Teach Your Parents iPad (Canceled)"/>
    <s v="An iPad support care package for your parents / seniors."/>
    <n v="5000"/>
    <n v="131"/>
    <x v="1"/>
    <x v="0"/>
    <s v="USD"/>
    <n v="1440318908"/>
    <n v="1436430908"/>
    <b v="0"/>
    <n v="8"/>
    <b v="0"/>
    <s v="technology/web"/>
    <n v="3"/>
    <n v="16.38"/>
    <x v="2"/>
    <s v="web"/>
    <x v="605"/>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s v="web"/>
    <x v="606"/>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s v="web"/>
    <x v="60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s v="web"/>
    <x v="608"/>
  </r>
  <r>
    <n v="609"/>
    <s v="Swap Anything (Canceled)"/>
    <s v="Can we swap, please? - everybody's said it. I want to create a website that enables anybody to trade their items, without money hassle."/>
    <n v="780"/>
    <n v="5"/>
    <x v="1"/>
    <x v="1"/>
    <s v="GBP"/>
    <n v="1448761744"/>
    <n v="1446166144"/>
    <b v="0"/>
    <n v="1"/>
    <b v="0"/>
    <s v="technology/web"/>
    <n v="1"/>
    <n v="5"/>
    <x v="2"/>
    <s v="web"/>
    <x v="609"/>
  </r>
  <r>
    <n v="610"/>
    <s v="UniteChrist (Canceled)"/>
    <s v="We are creating a Christian social network to empower, educate, and connect Christians all over the world."/>
    <n v="13803"/>
    <n v="0"/>
    <x v="1"/>
    <x v="0"/>
    <s v="USD"/>
    <n v="1429732586"/>
    <n v="1427140586"/>
    <b v="0"/>
    <n v="0"/>
    <b v="0"/>
    <s v="technology/web"/>
    <n v="0"/>
    <n v="0"/>
    <x v="2"/>
    <s v="web"/>
    <x v="610"/>
  </r>
  <r>
    <n v="611"/>
    <s v="Securivente (Canceled)"/>
    <s v="Finie la peur de vendre ou acheter d'occasion Ã  un inconnu ! Colis ouverts, photographiÃ©s et testÃ©s. Paiements en ligne sÃ©curisÃ©s."/>
    <n v="80000"/>
    <n v="0"/>
    <x v="1"/>
    <x v="6"/>
    <s v="EUR"/>
    <n v="1453210037"/>
    <n v="1448026037"/>
    <b v="0"/>
    <n v="0"/>
    <b v="0"/>
    <s v="technology/web"/>
    <n v="0"/>
    <n v="0"/>
    <x v="2"/>
    <s v="web"/>
    <x v="611"/>
  </r>
  <r>
    <n v="612"/>
    <s v="Web Streaming 2.0 (Canceled)"/>
    <s v="A Fast and Reliable new Web platform to stream videos from Internet"/>
    <n v="10000"/>
    <n v="0"/>
    <x v="1"/>
    <x v="13"/>
    <s v="EUR"/>
    <n v="1472777146"/>
    <n v="1470185146"/>
    <b v="0"/>
    <n v="0"/>
    <b v="0"/>
    <s v="technology/web"/>
    <n v="0"/>
    <n v="0"/>
    <x v="2"/>
    <s v="web"/>
    <x v="61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s v="web"/>
    <x v="613"/>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s v="web"/>
    <x v="614"/>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s v="web"/>
    <x v="615"/>
  </r>
  <r>
    <n v="616"/>
    <s v="S'time Soirees (Canceled)"/>
    <s v="Hormis la similitude envers d'autres rÃ©seaux socials, celui-ci vous permettra d'organiser / participer Ã  des soirÃ©es trÃ¨s facilement !"/>
    <n v="5000"/>
    <n v="0"/>
    <x v="1"/>
    <x v="6"/>
    <s v="EUR"/>
    <n v="1488013307"/>
    <n v="1485421307"/>
    <b v="0"/>
    <n v="0"/>
    <b v="0"/>
    <s v="technology/web"/>
    <n v="0"/>
    <n v="0"/>
    <x v="2"/>
    <s v="web"/>
    <x v="616"/>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r>
  <r>
    <n v="618"/>
    <s v="Y2Y Tutors (Canceled)"/>
    <s v="With the cost of education seemingly always on the rise, Y2Y aims to ensure that no student will be left behind through peer tutoring."/>
    <n v="400"/>
    <n v="0"/>
    <x v="1"/>
    <x v="0"/>
    <s v="USD"/>
    <n v="1449689203"/>
    <n v="1447097203"/>
    <b v="0"/>
    <n v="0"/>
    <b v="0"/>
    <s v="technology/web"/>
    <n v="0"/>
    <n v="0"/>
    <x v="2"/>
    <s v="web"/>
    <x v="618"/>
  </r>
  <r>
    <n v="619"/>
    <s v="Big Data (Canceled)"/>
    <s v="Big Data Sets for researchers interested in improving the quality of life."/>
    <n v="2500000"/>
    <n v="1"/>
    <x v="1"/>
    <x v="0"/>
    <s v="USD"/>
    <n v="1416933390"/>
    <n v="1411745790"/>
    <b v="0"/>
    <n v="1"/>
    <b v="0"/>
    <s v="technology/web"/>
    <n v="0"/>
    <n v="1"/>
    <x v="2"/>
    <s v="web"/>
    <x v="619"/>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s v="web"/>
    <x v="62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s v="web"/>
    <x v="62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s v="web"/>
    <x v="623"/>
  </r>
  <r>
    <n v="624"/>
    <s v="NeedSomeLoven.com (Canceled)"/>
    <s v="I am designing a fun, high tech dating website, with over 25 cool features. It is innovate as well as user friendly."/>
    <n v="5000"/>
    <n v="0"/>
    <x v="1"/>
    <x v="0"/>
    <s v="USD"/>
    <n v="1431647041"/>
    <n v="1429055041"/>
    <b v="0"/>
    <n v="0"/>
    <b v="0"/>
    <s v="technology/web"/>
    <n v="0"/>
    <n v="0"/>
    <x v="2"/>
    <s v="web"/>
    <x v="624"/>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s v="web"/>
    <x v="625"/>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s v="web"/>
    <x v="626"/>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s v="web"/>
    <x v="62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s v="web"/>
    <x v="62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s v="web"/>
    <x v="629"/>
  </r>
  <r>
    <n v="630"/>
    <s v="Ecosteader (Canceled)"/>
    <s v="Land development network for an eco-conscious collective. Community portal features ideas on lean design, green building, urban ecology"/>
    <n v="11999"/>
    <n v="10"/>
    <x v="1"/>
    <x v="0"/>
    <s v="USD"/>
    <n v="1441516200"/>
    <n v="1438959121"/>
    <b v="0"/>
    <n v="1"/>
    <b v="0"/>
    <s v="technology/web"/>
    <n v="0"/>
    <n v="10"/>
    <x v="2"/>
    <s v="web"/>
    <x v="630"/>
  </r>
  <r>
    <n v="631"/>
    <s v="Brevity: A Powerful Online Publishing Software! (Canceled)"/>
    <s v="A Powerful Multimedia-Rich Software that aims at making online publishing very simple."/>
    <n v="50000"/>
    <n v="690"/>
    <x v="1"/>
    <x v="5"/>
    <s v="CAD"/>
    <n v="1464460329"/>
    <n v="1461954729"/>
    <b v="0"/>
    <n v="9"/>
    <b v="0"/>
    <s v="technology/web"/>
    <n v="1"/>
    <n v="76.67"/>
    <x v="2"/>
    <s v="web"/>
    <x v="631"/>
  </r>
  <r>
    <n v="632"/>
    <s v="UniWherse.com - Bring students future (Canceled)"/>
    <s v="Our goal is to create a system, students can find universities that best match their interests."/>
    <n v="20000"/>
    <n v="0"/>
    <x v="1"/>
    <x v="9"/>
    <s v="EUR"/>
    <n v="1448470165"/>
    <n v="1445874565"/>
    <b v="0"/>
    <n v="0"/>
    <b v="0"/>
    <s v="technology/web"/>
    <n v="0"/>
    <n v="0"/>
    <x v="2"/>
    <s v="web"/>
    <x v="63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s v="web"/>
    <x v="633"/>
  </r>
  <r>
    <n v="634"/>
    <s v="pitchtograndma (Canceled)"/>
    <s v="We help companies to explain what they do in simple, grandma-would-understand terms."/>
    <n v="5000"/>
    <n v="1"/>
    <x v="1"/>
    <x v="0"/>
    <s v="USD"/>
    <n v="1424989029"/>
    <n v="1422397029"/>
    <b v="0"/>
    <n v="1"/>
    <b v="0"/>
    <s v="technology/web"/>
    <n v="0"/>
    <n v="1"/>
    <x v="2"/>
    <s v="web"/>
    <x v="634"/>
  </r>
  <r>
    <n v="635"/>
    <s v="Pleero, A Technology Team Building Website (Canceled)"/>
    <s v="Network used for building technology development teams."/>
    <n v="25000"/>
    <n v="2"/>
    <x v="1"/>
    <x v="0"/>
    <s v="USD"/>
    <n v="1428804762"/>
    <n v="1426212762"/>
    <b v="0"/>
    <n v="1"/>
    <b v="0"/>
    <s v="technology/web"/>
    <n v="0"/>
    <n v="2"/>
    <x v="2"/>
    <s v="web"/>
    <x v="635"/>
  </r>
  <r>
    <n v="636"/>
    <s v="Keto Advice (Canceled)"/>
    <s v="With no central location for keto knowledge, keto advice will be a community run knowledge base."/>
    <n v="2000"/>
    <n v="4"/>
    <x v="1"/>
    <x v="1"/>
    <s v="GBP"/>
    <n v="1433587620"/>
    <n v="1430996150"/>
    <b v="0"/>
    <n v="1"/>
    <b v="0"/>
    <s v="technology/web"/>
    <n v="0"/>
    <n v="4"/>
    <x v="2"/>
    <s v="web"/>
    <x v="63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s v="web"/>
    <x v="637"/>
  </r>
  <r>
    <n v="638"/>
    <s v="W (Canceled)"/>
    <s v="O0"/>
    <n v="200000"/>
    <n v="18"/>
    <x v="1"/>
    <x v="12"/>
    <s v="EUR"/>
    <n v="1490447662"/>
    <n v="1485267262"/>
    <b v="0"/>
    <n v="6"/>
    <b v="0"/>
    <s v="technology/web"/>
    <n v="0"/>
    <n v="3"/>
    <x v="2"/>
    <s v="web"/>
    <x v="638"/>
  </r>
  <r>
    <n v="639"/>
    <s v="Kids Educational Social Media Site (Canceled)"/>
    <s v="Development of a Safe and Educational Social Media site for kids."/>
    <n v="1000000"/>
    <n v="1"/>
    <x v="1"/>
    <x v="0"/>
    <s v="USD"/>
    <n v="1413208795"/>
    <n v="1408024795"/>
    <b v="0"/>
    <n v="1"/>
    <b v="0"/>
    <s v="technology/web"/>
    <n v="0"/>
    <n v="1"/>
    <x v="2"/>
    <s v="web"/>
    <x v="639"/>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s v="wearables"/>
    <x v="64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s v="wearables"/>
    <x v="64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s v="wearables"/>
    <x v="642"/>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s v="wearables"/>
    <x v="64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s v="wearables"/>
    <x v="644"/>
  </r>
  <r>
    <n v="645"/>
    <s v="Carbon Fiber Collar Stays"/>
    <s v="Ever wanted to own something made out of carbon fiber? Now you can!"/>
    <n v="2000"/>
    <n v="5574"/>
    <x v="0"/>
    <x v="0"/>
    <s v="USD"/>
    <n v="1470962274"/>
    <n v="1468370274"/>
    <b v="0"/>
    <n v="237"/>
    <b v="1"/>
    <s v="technology/wearables"/>
    <n v="279"/>
    <n v="23.52"/>
    <x v="2"/>
    <s v="wearables"/>
    <x v="645"/>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s v="wearables"/>
    <x v="64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s v="wearables"/>
    <x v="647"/>
  </r>
  <r>
    <n v="648"/>
    <s v="Audio Jacket"/>
    <s v="Get ready for the next product that you canâ€™t live without"/>
    <n v="35000"/>
    <n v="44388"/>
    <x v="0"/>
    <x v="0"/>
    <s v="USD"/>
    <n v="1413304708"/>
    <n v="1410280708"/>
    <b v="0"/>
    <n v="27"/>
    <b v="1"/>
    <s v="technology/wearables"/>
    <n v="127"/>
    <n v="1644"/>
    <x v="2"/>
    <s v="wearables"/>
    <x v="64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s v="wearables"/>
    <x v="64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s v="wearables"/>
    <x v="650"/>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s v="wearables"/>
    <x v="651"/>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s v="wearables"/>
    <x v="65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s v="wearables"/>
    <x v="65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s v="wearables"/>
    <x v="654"/>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s v="wearables"/>
    <x v="65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s v="wearables"/>
    <x v="65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s v="wearables"/>
    <x v="65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s v="wearables"/>
    <x v="658"/>
  </r>
  <r>
    <n v="659"/>
    <s v="Lulu Watch Designs - Apple Watch"/>
    <s v="Sync up your lifestyle"/>
    <n v="3000"/>
    <n v="3017"/>
    <x v="0"/>
    <x v="0"/>
    <s v="USD"/>
    <n v="1440339295"/>
    <n v="1437747295"/>
    <b v="0"/>
    <n v="21"/>
    <b v="1"/>
    <s v="technology/wearables"/>
    <n v="101"/>
    <n v="143.66999999999999"/>
    <x v="2"/>
    <s v="wearables"/>
    <x v="65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s v="wearables"/>
    <x v="660"/>
  </r>
  <r>
    <n v="661"/>
    <s v="AirString"/>
    <s v="AirString keeps your AirPods from getting lost by keeping the pair together with a  durable and premium quality string."/>
    <n v="10000"/>
    <n v="95"/>
    <x v="2"/>
    <x v="0"/>
    <s v="USD"/>
    <n v="1477236559"/>
    <n v="1474644559"/>
    <b v="0"/>
    <n v="9"/>
    <b v="0"/>
    <s v="technology/wearables"/>
    <n v="1"/>
    <n v="10.56"/>
    <x v="2"/>
    <s v="wearables"/>
    <x v="661"/>
  </r>
  <r>
    <n v="662"/>
    <s v="LW - the cool luminescent band with a watch"/>
    <s v="A stylish, durable safety light band on your wrist or ankle holds a watch or another modular accessory."/>
    <n v="39000"/>
    <n v="156"/>
    <x v="2"/>
    <x v="0"/>
    <s v="USD"/>
    <n v="1421404247"/>
    <n v="1418812247"/>
    <b v="0"/>
    <n v="4"/>
    <b v="0"/>
    <s v="technology/wearables"/>
    <n v="0"/>
    <n v="39"/>
    <x v="2"/>
    <s v="wearables"/>
    <x v="662"/>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s v="wearables"/>
    <x v="663"/>
  </r>
  <r>
    <n v="664"/>
    <s v="Oregon Babyâ„¢ Diapers"/>
    <s v="Save Oregon Babyâ„¢ Diapers, a handmade business, run by awesome moms in Southern Oregon, from permanently closing!"/>
    <n v="12000"/>
    <n v="904"/>
    <x v="2"/>
    <x v="0"/>
    <s v="USD"/>
    <n v="1428940775"/>
    <n v="1426348775"/>
    <b v="0"/>
    <n v="29"/>
    <b v="0"/>
    <s v="technology/wearables"/>
    <n v="8"/>
    <n v="31.17"/>
    <x v="2"/>
    <s v="wearables"/>
    <x v="66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s v="wearables"/>
    <x v="665"/>
  </r>
  <r>
    <n v="666"/>
    <s v="Ducky Diapers"/>
    <s v="Have you ever dreamed of having a pet duckling, but concerned about all the pooping, here is a a solution to help solve that issue."/>
    <n v="200000"/>
    <n v="8"/>
    <x v="2"/>
    <x v="0"/>
    <s v="USD"/>
    <n v="1408305498"/>
    <n v="1405713498"/>
    <b v="0"/>
    <n v="4"/>
    <b v="0"/>
    <s v="technology/wearables"/>
    <n v="0"/>
    <n v="2"/>
    <x v="2"/>
    <s v="wearables"/>
    <x v="666"/>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s v="wearables"/>
    <x v="667"/>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s v="wearables"/>
    <x v="66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s v="wearables"/>
    <x v="66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s v="wearables"/>
    <x v="67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s v="wearables"/>
    <x v="671"/>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s v="wearables"/>
    <x v="672"/>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s v="wearables"/>
    <x v="673"/>
  </r>
  <r>
    <n v="674"/>
    <s v="Something To Wear For Hearing Sounds By Feeling Vibrations"/>
    <s v="Listen to sounds by feeling an array of vibrational patterns against your body."/>
    <n v="50000"/>
    <n v="15"/>
    <x v="2"/>
    <x v="0"/>
    <s v="USD"/>
    <n v="1407811627"/>
    <n v="1402627627"/>
    <b v="0"/>
    <n v="2"/>
    <b v="0"/>
    <s v="technology/wearables"/>
    <n v="0"/>
    <n v="7.5"/>
    <x v="2"/>
    <s v="wearables"/>
    <x v="674"/>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s v="wearables"/>
    <x v="67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s v="wearables"/>
    <x v="67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s v="wearables"/>
    <x v="677"/>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s v="wearables"/>
    <x v="67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s v="wearables"/>
    <x v="67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s v="wearables"/>
    <x v="68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s v="wearables"/>
    <x v="681"/>
  </r>
  <r>
    <n v="682"/>
    <s v="Deception Belt"/>
    <s v="The Deception Belt is an innovative belt with app capability, designed to assist any user gain control over their appetite."/>
    <n v="50000"/>
    <n v="53"/>
    <x v="2"/>
    <x v="0"/>
    <s v="USD"/>
    <n v="1489512122"/>
    <n v="1486923722"/>
    <b v="0"/>
    <n v="4"/>
    <b v="0"/>
    <s v="technology/wearables"/>
    <n v="0"/>
    <n v="13.25"/>
    <x v="2"/>
    <s v="wearables"/>
    <x v="68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s v="wearables"/>
    <x v="683"/>
  </r>
  <r>
    <n v="684"/>
    <s v="Arcus Motion Analyzer | The Versatile Smart Ring"/>
    <s v="Arcus gives your fingers super powers."/>
    <n v="320000"/>
    <n v="23948"/>
    <x v="2"/>
    <x v="0"/>
    <s v="USD"/>
    <n v="1406257200"/>
    <n v="1403176891"/>
    <b v="0"/>
    <n v="135"/>
    <b v="0"/>
    <s v="technology/wearables"/>
    <n v="7"/>
    <n v="177.39"/>
    <x v="2"/>
    <s v="wearables"/>
    <x v="684"/>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s v="wearables"/>
    <x v="685"/>
  </r>
  <r>
    <n v="686"/>
    <s v="Vivi di Cuore - Heart Rate Watch"/>
    <s v="La tua giornata sportiva monitorata nel tuo polso??!!!_x000a_Rendiamolo possibile... VIVI DI CUORE --- All MADE in ITALY"/>
    <n v="500000"/>
    <n v="0"/>
    <x v="2"/>
    <x v="13"/>
    <s v="EUR"/>
    <n v="1438618170"/>
    <n v="1436026170"/>
    <b v="0"/>
    <n v="0"/>
    <b v="0"/>
    <s v="technology/wearables"/>
    <n v="0"/>
    <n v="0"/>
    <x v="2"/>
    <s v="wearables"/>
    <x v="686"/>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s v="wearables"/>
    <x v="687"/>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s v="wearables"/>
    <x v="68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s v="wearables"/>
    <x v="689"/>
  </r>
  <r>
    <n v="690"/>
    <s v="BLOXSHIELD"/>
    <s v="A radiation shield for your fitness tracker, smartwatch or other wearable smart device"/>
    <n v="20000"/>
    <n v="2468"/>
    <x v="2"/>
    <x v="0"/>
    <s v="USD"/>
    <n v="1473400800"/>
    <n v="1469718841"/>
    <b v="0"/>
    <n v="34"/>
    <b v="0"/>
    <s v="technology/wearables"/>
    <n v="12"/>
    <n v="72.59"/>
    <x v="2"/>
    <s v="wearables"/>
    <x v="69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s v="wearables"/>
    <x v="691"/>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s v="wearables"/>
    <x v="692"/>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s v="wearables"/>
    <x v="693"/>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s v="wearables"/>
    <x v="694"/>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s v="wearables"/>
    <x v="695"/>
  </r>
  <r>
    <n v="696"/>
    <s v="trustee"/>
    <s v="Show your fidelity by wearing the Trustee rings! Show where you are (at)!"/>
    <n v="175000"/>
    <n v="1"/>
    <x v="2"/>
    <x v="9"/>
    <s v="EUR"/>
    <n v="1406326502"/>
    <n v="1403734502"/>
    <b v="0"/>
    <n v="1"/>
    <b v="0"/>
    <s v="technology/wearables"/>
    <n v="0"/>
    <n v="1"/>
    <x v="2"/>
    <s v="wearables"/>
    <x v="69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s v="wearables"/>
    <x v="697"/>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s v="wearables"/>
    <x v="69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s v="wearables"/>
    <x v="69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s v="wearables"/>
    <x v="7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s v="wearables"/>
    <x v="70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s v="wearables"/>
    <x v="70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s v="wearables"/>
    <x v="703"/>
  </r>
  <r>
    <n v="704"/>
    <s v="ZNITCH- The Evolution in Helmet Safety"/>
    <s v="Turn you helmet into the safest helmet and don't worry about a thing,you will always have the right fit!!"/>
    <n v="55000"/>
    <n v="481"/>
    <x v="2"/>
    <x v="5"/>
    <s v="CAD"/>
    <n v="1487565468"/>
    <n v="1482381468"/>
    <b v="0"/>
    <n v="4"/>
    <b v="0"/>
    <s v="technology/wearables"/>
    <n v="1"/>
    <n v="120.25"/>
    <x v="2"/>
    <s v="wearables"/>
    <x v="704"/>
  </r>
  <r>
    <n v="705"/>
    <s v="SomnoScope"/>
    <s v="The closest thing ever to the Holy Grail of wearables technology"/>
    <n v="100000"/>
    <n v="977"/>
    <x v="2"/>
    <x v="9"/>
    <s v="EUR"/>
    <n v="1484999278"/>
    <n v="1482407278"/>
    <b v="0"/>
    <n v="5"/>
    <b v="0"/>
    <s v="technology/wearables"/>
    <n v="1"/>
    <n v="195.4"/>
    <x v="2"/>
    <s v="wearables"/>
    <x v="705"/>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s v="wearables"/>
    <x v="70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s v="wearables"/>
    <x v="70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s v="wearables"/>
    <x v="708"/>
  </r>
  <r>
    <n v="709"/>
    <s v="lumiglove"/>
    <s v="A &quot;handheld&quot; light, which eases the way you illuminate objects and/or paths."/>
    <n v="15000"/>
    <n v="61"/>
    <x v="2"/>
    <x v="0"/>
    <s v="USD"/>
    <n v="1417741159"/>
    <n v="1415149159"/>
    <b v="0"/>
    <n v="2"/>
    <b v="0"/>
    <s v="technology/wearables"/>
    <n v="0"/>
    <n v="30.5"/>
    <x v="2"/>
    <s v="wearables"/>
    <x v="709"/>
  </r>
  <r>
    <n v="710"/>
    <s v="Hate York Shirt 2.0"/>
    <s v="Shirts, so technologically advanced, they connect mentally to their audience upon sight."/>
    <n v="1200"/>
    <n v="0"/>
    <x v="2"/>
    <x v="5"/>
    <s v="CAD"/>
    <n v="1408495440"/>
    <n v="1405640302"/>
    <b v="0"/>
    <n v="0"/>
    <b v="0"/>
    <s v="technology/wearables"/>
    <n v="0"/>
    <n v="0"/>
    <x v="2"/>
    <s v="wearables"/>
    <x v="71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s v="wearables"/>
    <x v="71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s v="wearables"/>
    <x v="71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s v="wearables"/>
    <x v="713"/>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s v="wearables"/>
    <x v="714"/>
  </r>
  <r>
    <n v="715"/>
    <s v="Mouse^3"/>
    <s v="Mouse^3 is the next generation of input devices. With cursor control and customized gesture recognition, its applications are endless!"/>
    <n v="27500"/>
    <n v="1389"/>
    <x v="2"/>
    <x v="0"/>
    <s v="USD"/>
    <n v="1446693040"/>
    <n v="1443233440"/>
    <b v="0"/>
    <n v="12"/>
    <b v="0"/>
    <s v="technology/wearables"/>
    <n v="5"/>
    <n v="115.75"/>
    <x v="2"/>
    <s v="wearables"/>
    <x v="715"/>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s v="wearables"/>
    <x v="716"/>
  </r>
  <r>
    <n v="717"/>
    <s v="cool air belt"/>
    <s v="Cool air flowing under clothing keeps you cool."/>
    <n v="100000"/>
    <n v="305"/>
    <x v="2"/>
    <x v="0"/>
    <s v="USD"/>
    <n v="1409949002"/>
    <n v="1407357002"/>
    <b v="0"/>
    <n v="4"/>
    <b v="0"/>
    <s v="technology/wearables"/>
    <n v="0"/>
    <n v="76.25"/>
    <x v="2"/>
    <s v="wearables"/>
    <x v="717"/>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s v="wearables"/>
    <x v="71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s v="wearables"/>
    <x v="71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s v="nonfiction"/>
    <x v="72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s v="nonfiction"/>
    <x v="721"/>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s v="nonfiction"/>
    <x v="722"/>
  </r>
  <r>
    <n v="723"/>
    <s v="The 2015 Pro Football Beast Book"/>
    <s v="The Definitive (and Slightly Ridiculous) Guide to Enjoying the 2015 Pro Football Season"/>
    <n v="5000"/>
    <n v="5469"/>
    <x v="0"/>
    <x v="0"/>
    <s v="USD"/>
    <n v="1438228740"/>
    <n v="1435606549"/>
    <b v="0"/>
    <n v="100"/>
    <b v="1"/>
    <s v="publishing/nonfiction"/>
    <n v="109"/>
    <n v="54.69"/>
    <x v="3"/>
    <s v="nonfiction"/>
    <x v="72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s v="nonfiction"/>
    <x v="724"/>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s v="nonfiction"/>
    <x v="72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s v="nonfiction"/>
    <x v="726"/>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s v="nonfiction"/>
    <x v="727"/>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s v="nonfiction"/>
    <x v="728"/>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s v="nonfiction"/>
    <x v="729"/>
  </r>
  <r>
    <n v="730"/>
    <s v="Encyclopedia of Surfing"/>
    <s v="A Massive but Cheerful Online Digital Archive of Surfing"/>
    <n v="20000"/>
    <n v="26438"/>
    <x v="0"/>
    <x v="0"/>
    <s v="USD"/>
    <n v="1323280391"/>
    <n v="1320688391"/>
    <b v="0"/>
    <n v="265"/>
    <b v="1"/>
    <s v="publishing/nonfiction"/>
    <n v="132"/>
    <n v="99.77"/>
    <x v="3"/>
    <s v="nonfiction"/>
    <x v="730"/>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s v="nonfiction"/>
    <x v="731"/>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s v="nonfiction"/>
    <x v="73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s v="nonfiction"/>
    <x v="733"/>
  </r>
  <r>
    <n v="734"/>
    <s v="Sideswiped"/>
    <s v="Sideswiped is my story of growing in and trusting God through the mess and mysteries of life."/>
    <n v="8500"/>
    <n v="10670"/>
    <x v="0"/>
    <x v="5"/>
    <s v="CAD"/>
    <n v="1431147600"/>
    <n v="1428465420"/>
    <b v="0"/>
    <n v="57"/>
    <b v="1"/>
    <s v="publishing/nonfiction"/>
    <n v="126"/>
    <n v="187.19"/>
    <x v="3"/>
    <s v="nonfiction"/>
    <x v="73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s v="nonfiction"/>
    <x v="735"/>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s v="nonfiction"/>
    <x v="736"/>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s v="nonfiction"/>
    <x v="737"/>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s v="nonfiction"/>
    <x v="73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s v="nonfiction"/>
    <x v="73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s v="nonfiction"/>
    <x v="740"/>
  </r>
  <r>
    <n v="741"/>
    <s v="reVILNA: the vilna ghetto project"/>
    <s v="A revolutionary digital mapping project of the Vilna Ghetto"/>
    <n v="13000"/>
    <n v="13293.8"/>
    <x v="0"/>
    <x v="0"/>
    <s v="USD"/>
    <n v="1370964806"/>
    <n v="1367940806"/>
    <b v="0"/>
    <n v="94"/>
    <b v="1"/>
    <s v="publishing/nonfiction"/>
    <n v="102"/>
    <n v="141.41999999999999"/>
    <x v="3"/>
    <s v="nonfiction"/>
    <x v="741"/>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s v="nonfiction"/>
    <x v="74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s v="nonfiction"/>
    <x v="743"/>
  </r>
  <r>
    <n v="744"/>
    <s v="A Revolutionary Leadership Resource Book"/>
    <s v="Join others to help create a world that is possible -- in your workplace, community and society!"/>
    <n v="5000"/>
    <n v="5116"/>
    <x v="0"/>
    <x v="0"/>
    <s v="USD"/>
    <n v="1355439503"/>
    <n v="1352847503"/>
    <b v="0"/>
    <n v="62"/>
    <b v="1"/>
    <s v="publishing/nonfiction"/>
    <n v="102"/>
    <n v="82.52"/>
    <x v="3"/>
    <s v="nonfiction"/>
    <x v="74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s v="nonfiction"/>
    <x v="745"/>
  </r>
  <r>
    <n v="746"/>
    <s v="Attention: People With Body Parts"/>
    <s v="This is a book of letters. Letters to our body parts."/>
    <n v="2987"/>
    <n v="3318"/>
    <x v="0"/>
    <x v="0"/>
    <s v="USD"/>
    <n v="1348372740"/>
    <n v="1346806909"/>
    <b v="0"/>
    <n v="97"/>
    <b v="1"/>
    <s v="publishing/nonfiction"/>
    <n v="111"/>
    <n v="34.21"/>
    <x v="3"/>
    <s v="nonfiction"/>
    <x v="746"/>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s v="nonfiction"/>
    <x v="747"/>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s v="nonfiction"/>
    <x v="748"/>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s v="nonfiction"/>
    <x v="74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s v="nonfiction"/>
    <x v="75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s v="nonfiction"/>
    <x v="75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s v="nonfiction"/>
    <x v="752"/>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s v="nonfiction"/>
    <x v="75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s v="nonfiction"/>
    <x v="754"/>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s v="nonfiction"/>
    <x v="755"/>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s v="nonfiction"/>
    <x v="75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s v="nonfiction"/>
    <x v="757"/>
  </r>
  <r>
    <n v="758"/>
    <s v="Publish Waiting On Humanity"/>
    <s v="I am publishing my book, Waiting on Humanity and need some finishing funds to do so."/>
    <n v="2500"/>
    <n v="2550"/>
    <x v="0"/>
    <x v="0"/>
    <s v="USD"/>
    <n v="1286568268"/>
    <n v="1283976268"/>
    <b v="0"/>
    <n v="19"/>
    <b v="1"/>
    <s v="publishing/nonfiction"/>
    <n v="102"/>
    <n v="134.21"/>
    <x v="3"/>
    <s v="nonfiction"/>
    <x v="758"/>
  </r>
  <r>
    <n v="759"/>
    <s v="Wild Ruins"/>
    <s v="Help me search for the lost ruins of the UK. A unique guide to  lesser known and somewhat known ruins of Britain."/>
    <n v="5000"/>
    <n v="5096"/>
    <x v="0"/>
    <x v="1"/>
    <s v="GBP"/>
    <n v="1404892539"/>
    <n v="1401436539"/>
    <b v="0"/>
    <n v="99"/>
    <b v="1"/>
    <s v="publishing/nonfiction"/>
    <n v="102"/>
    <n v="51.47"/>
    <x v="3"/>
    <s v="nonfiction"/>
    <x v="75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s v="fiction"/>
    <x v="760"/>
  </r>
  <r>
    <n v="761"/>
    <s v="DONE WITH DEATH"/>
    <s v="The day Chuck died was the day everything changed. Now he has to save the afterlife from extinction or die again trying."/>
    <n v="5000"/>
    <n v="235"/>
    <x v="2"/>
    <x v="0"/>
    <s v="USD"/>
    <n v="1391364126"/>
    <n v="1388772126"/>
    <b v="0"/>
    <n v="6"/>
    <b v="0"/>
    <s v="publishing/fiction"/>
    <n v="5"/>
    <n v="39.17"/>
    <x v="3"/>
    <s v="fiction"/>
    <x v="761"/>
  </r>
  <r>
    <n v="762"/>
    <s v="Where we used to live - eBook (PROJECT 80%)"/>
    <s v="An original-well-done eBook. Mainly about fiction, action, adventure, and mystery. A story that you've never read!"/>
    <n v="3500"/>
    <n v="0"/>
    <x v="2"/>
    <x v="14"/>
    <s v="MXN"/>
    <n v="1480831200"/>
    <n v="1479328570"/>
    <b v="0"/>
    <n v="0"/>
    <b v="0"/>
    <s v="publishing/fiction"/>
    <n v="0"/>
    <n v="0"/>
    <x v="3"/>
    <s v="fiction"/>
    <x v="76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s v="fiction"/>
    <x v="763"/>
  </r>
  <r>
    <n v="764"/>
    <s v="[JOE]KES"/>
    <s v="[JOE]KES is a book full of over 200 original, sometimes funny, pun-ish Joekes. If you hate the book, use it as a coster!"/>
    <n v="5000"/>
    <n v="0"/>
    <x v="2"/>
    <x v="0"/>
    <s v="USD"/>
    <n v="1441858161"/>
    <n v="1439266161"/>
    <b v="0"/>
    <n v="0"/>
    <b v="0"/>
    <s v="publishing/fiction"/>
    <n v="0"/>
    <n v="0"/>
    <x v="3"/>
    <s v="fiction"/>
    <x v="764"/>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s v="fiction"/>
    <x v="765"/>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s v="fiction"/>
    <x v="766"/>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s v="fiction"/>
    <x v="767"/>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s v="fiction"/>
    <x v="768"/>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s v="fiction"/>
    <x v="769"/>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s v="fiction"/>
    <x v="77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s v="fiction"/>
    <x v="77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s v="fiction"/>
    <x v="772"/>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s v="fiction"/>
    <x v="773"/>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s v="fiction"/>
    <x v="774"/>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s v="fiction"/>
    <x v="775"/>
  </r>
  <r>
    <n v="776"/>
    <s v="Run Ragged"/>
    <s v="Would anything change if women were in charge? Book Clubs, readers, and critics herald the latest by award-winning author, Aguila."/>
    <n v="7000"/>
    <n v="3598"/>
    <x v="2"/>
    <x v="0"/>
    <s v="USD"/>
    <n v="1444539600"/>
    <n v="1441297645"/>
    <b v="0"/>
    <n v="57"/>
    <b v="0"/>
    <s v="publishing/fiction"/>
    <n v="51"/>
    <n v="63.12"/>
    <x v="3"/>
    <s v="fiction"/>
    <x v="776"/>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s v="fiction"/>
    <x v="777"/>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s v="fiction"/>
    <x v="778"/>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s v="fiction"/>
    <x v="779"/>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s v="rock"/>
    <x v="780"/>
  </r>
  <r>
    <n v="781"/>
    <s v="Touring the United States This July"/>
    <s v="&quot;WE ARE ON A MISSION TO TOUR THE UNITED STATES NON-STOP. TO DO SO WE NEED TO PURCHASE A NEW VAN.&quot;"/>
    <n v="800"/>
    <n v="1065.23"/>
    <x v="0"/>
    <x v="0"/>
    <s v="USD"/>
    <n v="1370649674"/>
    <n v="1368057674"/>
    <b v="0"/>
    <n v="25"/>
    <b v="1"/>
    <s v="music/rock"/>
    <n v="133"/>
    <n v="42.61"/>
    <x v="4"/>
    <s v="rock"/>
    <x v="78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s v="rock"/>
    <x v="783"/>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s v="rock"/>
    <x v="784"/>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s v="rock"/>
    <x v="785"/>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s v="rock"/>
    <x v="786"/>
  </r>
  <r>
    <n v="787"/>
    <s v="Mahayla CD Pressing"/>
    <s v="We've made our goal with your help. Thanks so much! This is a great time to pre-purchase the album and get some extra perks."/>
    <n v="1200"/>
    <n v="1370"/>
    <x v="0"/>
    <x v="0"/>
    <s v="USD"/>
    <n v="1383318226"/>
    <n v="1380726226"/>
    <b v="0"/>
    <n v="17"/>
    <b v="1"/>
    <s v="music/rock"/>
    <n v="114"/>
    <n v="80.59"/>
    <x v="4"/>
    <s v="rock"/>
    <x v="787"/>
  </r>
  <r>
    <n v="788"/>
    <s v="HELP UNRB GO ON TOUR!"/>
    <s v="With all of our money going towards our new full-length album and merch, we need your help so we don't end up stranded on tour."/>
    <n v="1000"/>
    <n v="2035.05"/>
    <x v="0"/>
    <x v="0"/>
    <s v="USD"/>
    <n v="1341633540"/>
    <n v="1338336588"/>
    <b v="0"/>
    <n v="34"/>
    <b v="1"/>
    <s v="music/rock"/>
    <n v="204"/>
    <n v="59.85"/>
    <x v="4"/>
    <s v="rock"/>
    <x v="788"/>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s v="rock"/>
    <x v="789"/>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s v="rock"/>
    <x v="79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s v="rock"/>
    <x v="791"/>
  </r>
  <r>
    <n v="792"/>
    <s v="&quot;Believable Lies&quot; - The Album"/>
    <s v="Rock n' Roll about the intersection of lies and belief: the Believable Lie."/>
    <n v="2500"/>
    <n v="2511.11"/>
    <x v="0"/>
    <x v="0"/>
    <s v="USD"/>
    <n v="1383861483"/>
    <n v="1381265883"/>
    <b v="0"/>
    <n v="60"/>
    <b v="1"/>
    <s v="music/rock"/>
    <n v="100"/>
    <n v="41.85"/>
    <x v="4"/>
    <s v="rock"/>
    <x v="79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s v="rock"/>
    <x v="793"/>
  </r>
  <r>
    <n v="794"/>
    <s v="Begins Again"/>
    <s v="The Brian Davis Band is a group of friends that want to share their lives and experiences through music that connects with people."/>
    <n v="8000"/>
    <n v="8425"/>
    <x v="0"/>
    <x v="0"/>
    <s v="USD"/>
    <n v="1315242360"/>
    <n v="1310438737"/>
    <b v="0"/>
    <n v="53"/>
    <b v="1"/>
    <s v="music/rock"/>
    <n v="105"/>
    <n v="158.96"/>
    <x v="4"/>
    <s v="rock"/>
    <x v="79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s v="rock"/>
    <x v="795"/>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s v="rock"/>
    <x v="796"/>
  </r>
  <r>
    <n v="797"/>
    <s v="Lust Control NEW CD!!!"/>
    <s v="Help Lust Control Kickstart their first cd in 20 years!!  To be mixed by Rocky Gray (Living Sacrifice, Soul Embraced, Evanescence)!!"/>
    <n v="3000"/>
    <n v="3226"/>
    <x v="0"/>
    <x v="0"/>
    <s v="USD"/>
    <n v="1335672000"/>
    <n v="1332978688"/>
    <b v="0"/>
    <n v="71"/>
    <b v="1"/>
    <s v="music/rock"/>
    <n v="108"/>
    <n v="45.44"/>
    <x v="4"/>
    <s v="rock"/>
    <x v="797"/>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s v="rock"/>
    <x v="798"/>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s v="rock"/>
    <x v="799"/>
  </r>
  <r>
    <n v="800"/>
    <s v="LF4 WildFire"/>
    <s v="Scotland's premier classic rock and metal festival, 3 days, 3-4 stages, family friendly,  for people of all ages"/>
    <n v="1500"/>
    <n v="2282"/>
    <x v="0"/>
    <x v="1"/>
    <s v="GBP"/>
    <n v="1410431054"/>
    <n v="1407839054"/>
    <b v="0"/>
    <n v="56"/>
    <b v="1"/>
    <s v="music/rock"/>
    <n v="152"/>
    <n v="40.75"/>
    <x v="4"/>
    <s v="rock"/>
    <x v="800"/>
  </r>
  <r>
    <n v="801"/>
    <s v="SLUTEVER DO AMERICA TOUR"/>
    <s v="ALL WE WANT TO DO IS DRIVE AROUND AMERICA AND PLAY A BUNCH OF SHOWS, BUT WE DON'T HAVE ANY MONEY..."/>
    <n v="2000"/>
    <n v="2230.4299999999998"/>
    <x v="0"/>
    <x v="0"/>
    <s v="USD"/>
    <n v="1309547120"/>
    <n v="1306955120"/>
    <b v="0"/>
    <n v="51"/>
    <b v="1"/>
    <s v="music/rock"/>
    <n v="112"/>
    <n v="43.73"/>
    <x v="4"/>
    <s v="rock"/>
    <x v="80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s v="rock"/>
    <x v="802"/>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s v="rock"/>
    <x v="803"/>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s v="rock"/>
    <x v="804"/>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s v="rock"/>
    <x v="805"/>
  </r>
  <r>
    <n v="806"/>
    <s v="Golden Animals NEW Album!"/>
    <s v="Help Golden Animals finish their NEW Album!"/>
    <n v="8000"/>
    <n v="8355"/>
    <x v="0"/>
    <x v="0"/>
    <s v="USD"/>
    <n v="1315413339"/>
    <n v="1312821339"/>
    <b v="0"/>
    <n v="71"/>
    <b v="1"/>
    <s v="music/rock"/>
    <n v="104"/>
    <n v="117.68"/>
    <x v="4"/>
    <s v="rock"/>
    <x v="806"/>
  </r>
  <r>
    <n v="807"/>
    <s v="Sic Vita - New EP Release - 2017"/>
    <s v="Join the Sic Vita family and lend a hand as we create a new album!"/>
    <n v="4000"/>
    <n v="4205"/>
    <x v="0"/>
    <x v="0"/>
    <s v="USD"/>
    <n v="1488333600"/>
    <n v="1485270311"/>
    <b v="0"/>
    <n v="57"/>
    <b v="1"/>
    <s v="music/rock"/>
    <n v="105"/>
    <n v="73.77"/>
    <x v="4"/>
    <s v="rock"/>
    <x v="807"/>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s v="rock"/>
    <x v="808"/>
  </r>
  <r>
    <n v="809"/>
    <s v="Peter's New Album!!"/>
    <s v="Acknowledged songwriter looking to record album of new songs to secure a Publishing Contract"/>
    <n v="4000"/>
    <n v="4151"/>
    <x v="0"/>
    <x v="0"/>
    <s v="USD"/>
    <n v="1390161630"/>
    <n v="1387569630"/>
    <b v="0"/>
    <n v="52"/>
    <b v="1"/>
    <s v="music/rock"/>
    <n v="104"/>
    <n v="79.83"/>
    <x v="4"/>
    <s v="rock"/>
    <x v="809"/>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s v="rock"/>
    <x v="810"/>
  </r>
  <r>
    <n v="811"/>
    <s v="Love Water Tour"/>
    <s v="We need your financial support to cover the tour costs!  (Sound, lights, travel, stage design)"/>
    <n v="1000"/>
    <n v="1040"/>
    <x v="0"/>
    <x v="0"/>
    <s v="USD"/>
    <n v="1373475120"/>
    <n v="1371569202"/>
    <b v="0"/>
    <n v="12"/>
    <b v="1"/>
    <s v="music/rock"/>
    <n v="104"/>
    <n v="86.67"/>
    <x v="4"/>
    <s v="rock"/>
    <x v="8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s v="rock"/>
    <x v="812"/>
  </r>
  <r>
    <n v="813"/>
    <s v="Rules of Civility and Decent Behavior"/>
    <s v="A pre order campaign to fund the pressing of our second full length vinyl LP"/>
    <n v="1500"/>
    <n v="2399.94"/>
    <x v="0"/>
    <x v="0"/>
    <s v="USD"/>
    <n v="1342825365"/>
    <n v="1340233365"/>
    <b v="0"/>
    <n v="96"/>
    <b v="1"/>
    <s v="music/rock"/>
    <n v="160"/>
    <n v="25"/>
    <x v="4"/>
    <s v="rock"/>
    <x v="813"/>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s v="rock"/>
    <x v="814"/>
  </r>
  <r>
    <n v="815"/>
    <s v="Some Late Help for The Early Reset"/>
    <s v="Be a part of helping The Early Reset finish their new 7 song EP."/>
    <n v="4000"/>
    <n v="4280"/>
    <x v="0"/>
    <x v="0"/>
    <s v="USD"/>
    <n v="1414879303"/>
    <n v="1412287303"/>
    <b v="0"/>
    <n v="43"/>
    <b v="1"/>
    <s v="music/rock"/>
    <n v="107"/>
    <n v="99.53"/>
    <x v="4"/>
    <s v="rock"/>
    <x v="815"/>
  </r>
  <r>
    <n v="816"/>
    <s v="Help Friends and Family Release Their Debut Album"/>
    <s v="Friends and Family have an album for you. They need your help to release it to the world."/>
    <n v="7000"/>
    <n v="8058.55"/>
    <x v="0"/>
    <x v="0"/>
    <s v="USD"/>
    <n v="1365489000"/>
    <n v="1362776043"/>
    <b v="0"/>
    <n v="205"/>
    <b v="1"/>
    <s v="music/rock"/>
    <n v="115"/>
    <n v="39.31"/>
    <x v="4"/>
    <s v="rock"/>
    <x v="81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s v="rock"/>
    <x v="817"/>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s v="rock"/>
    <x v="818"/>
  </r>
  <r>
    <n v="819"/>
    <s v="Winter Tour"/>
    <s v="We are touring the Southeast in support of our new EP"/>
    <n v="400"/>
    <n v="435"/>
    <x v="0"/>
    <x v="0"/>
    <s v="USD"/>
    <n v="1387601040"/>
    <n v="1386806254"/>
    <b v="0"/>
    <n v="14"/>
    <b v="1"/>
    <s v="music/rock"/>
    <n v="109"/>
    <n v="31.07"/>
    <x v="4"/>
    <s v="rock"/>
    <x v="819"/>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s v="rock"/>
    <x v="82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s v="rock"/>
    <x v="821"/>
  </r>
  <r>
    <n v="822"/>
    <s v="Soul Easy - Making music for our friends."/>
    <s v="Soul Easy recording our first full length CD.  Inspired by lots of friends and lots of good times."/>
    <n v="3000"/>
    <n v="3575"/>
    <x v="0"/>
    <x v="0"/>
    <s v="USD"/>
    <n v="1349477050"/>
    <n v="1346885050"/>
    <b v="0"/>
    <n v="69"/>
    <b v="1"/>
    <s v="music/rock"/>
    <n v="119"/>
    <n v="51.81"/>
    <x v="4"/>
    <s v="rock"/>
    <x v="822"/>
  </r>
  <r>
    <n v="823"/>
    <s v="Debut Album"/>
    <s v="Eyes For Fire is finally ready to release their Debut Album but we need YOU to help us put the final touches on it."/>
    <n v="800"/>
    <n v="1436"/>
    <x v="0"/>
    <x v="0"/>
    <s v="USD"/>
    <n v="1427062852"/>
    <n v="1424474452"/>
    <b v="0"/>
    <n v="33"/>
    <b v="1"/>
    <s v="music/rock"/>
    <n v="180"/>
    <n v="43.52"/>
    <x v="4"/>
    <s v="rock"/>
    <x v="823"/>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s v="rock"/>
    <x v="824"/>
  </r>
  <r>
    <n v="825"/>
    <s v="KILL FREEMAN"/>
    <s v="Kickstarting Kill Freeman independently. Help fund the New Record, Video and Live Shows."/>
    <n v="12500"/>
    <n v="12554"/>
    <x v="0"/>
    <x v="0"/>
    <s v="USD"/>
    <n v="1351495284"/>
    <n v="1349335284"/>
    <b v="0"/>
    <n v="99"/>
    <b v="1"/>
    <s v="music/rock"/>
    <n v="100"/>
    <n v="126.81"/>
    <x v="4"/>
    <s v="rock"/>
    <x v="825"/>
  </r>
  <r>
    <n v="826"/>
    <s v="Protect The Dream Debut Album"/>
    <s v="Protect The Dream is preparing to record their debut album 8 years in the making. Lets make it happen Kickstarter!"/>
    <n v="5500"/>
    <n v="5580"/>
    <x v="0"/>
    <x v="0"/>
    <s v="USD"/>
    <n v="1332719730"/>
    <n v="1330908930"/>
    <b v="0"/>
    <n v="49"/>
    <b v="1"/>
    <s v="music/rock"/>
    <n v="101"/>
    <n v="113.88"/>
    <x v="4"/>
    <s v="rock"/>
    <x v="82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s v="rock"/>
    <x v="827"/>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s v="rock"/>
    <x v="828"/>
  </r>
  <r>
    <n v="829"/>
    <s v="Monk"/>
    <s v="We are a band from South East London- each member is19 years OA. We have been together for two years. Taking pride in making good music"/>
    <n v="500"/>
    <n v="520"/>
    <x v="0"/>
    <x v="1"/>
    <s v="GBP"/>
    <n v="1468437240"/>
    <n v="1463253240"/>
    <b v="0"/>
    <n v="16"/>
    <b v="1"/>
    <s v="music/rock"/>
    <n v="104"/>
    <n v="32.5"/>
    <x v="4"/>
    <s v="rock"/>
    <x v="829"/>
  </r>
  <r>
    <n v="830"/>
    <s v="Dark Disco Club's new album"/>
    <s v="We're making a high energy, fist pumpin', pelvis-thrusting new Rock n Roll album and we'd love for you to be a part of it."/>
    <n v="1800"/>
    <n v="1941"/>
    <x v="0"/>
    <x v="0"/>
    <s v="USD"/>
    <n v="1363952225"/>
    <n v="1361363825"/>
    <b v="0"/>
    <n v="32"/>
    <b v="1"/>
    <s v="music/rock"/>
    <n v="108"/>
    <n v="60.66"/>
    <x v="4"/>
    <s v="rock"/>
    <x v="830"/>
  </r>
  <r>
    <n v="831"/>
    <s v="Let The 7Horse Run!"/>
    <s v="7Horse is a new band with a self-funded album and a show they want to rock in your town!"/>
    <n v="1500"/>
    <n v="3500"/>
    <x v="0"/>
    <x v="0"/>
    <s v="USD"/>
    <n v="1335540694"/>
    <n v="1332948694"/>
    <b v="0"/>
    <n v="20"/>
    <b v="1"/>
    <s v="music/rock"/>
    <n v="233"/>
    <n v="175"/>
    <x v="4"/>
    <s v="rock"/>
    <x v="83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s v="rock"/>
    <x v="832"/>
  </r>
  <r>
    <n v="833"/>
    <s v="Ragman Rolls"/>
    <s v="This is an American rock album."/>
    <n v="6000"/>
    <n v="6100"/>
    <x v="0"/>
    <x v="0"/>
    <s v="USD"/>
    <n v="1397941475"/>
    <n v="1395349475"/>
    <b v="0"/>
    <n v="41"/>
    <b v="1"/>
    <s v="music/rock"/>
    <n v="102"/>
    <n v="148.78"/>
    <x v="4"/>
    <s v="rock"/>
    <x v="833"/>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s v="rock"/>
    <x v="83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s v="rock"/>
    <x v="835"/>
  </r>
  <r>
    <n v="836"/>
    <s v="DESMADRE Full Album + Press Kit"/>
    <s v="An album you can bring home to mom."/>
    <n v="5000"/>
    <n v="5046.5200000000004"/>
    <x v="0"/>
    <x v="0"/>
    <s v="USD"/>
    <n v="1381108918"/>
    <n v="1378516918"/>
    <b v="0"/>
    <n v="46"/>
    <b v="1"/>
    <s v="music/rock"/>
    <n v="101"/>
    <n v="109.71"/>
    <x v="4"/>
    <s v="rock"/>
    <x v="836"/>
  </r>
  <r>
    <n v="837"/>
    <s v="Take 147 - Nothin' to Lose CD Project"/>
    <s v="Take 147 is currently in the process of recording the debut album called, &quot;Nothin' to Lose&quot;."/>
    <n v="2500"/>
    <n v="3045"/>
    <x v="0"/>
    <x v="0"/>
    <s v="USD"/>
    <n v="1398988662"/>
    <n v="1396396662"/>
    <b v="0"/>
    <n v="62"/>
    <b v="1"/>
    <s v="music/rock"/>
    <n v="122"/>
    <n v="49.11"/>
    <x v="4"/>
    <s v="rock"/>
    <x v="837"/>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s v="rock"/>
    <x v="838"/>
  </r>
  <r>
    <n v="839"/>
    <s v="The Waffle Stompers - We'll Never Die"/>
    <s v="The Waffle Stompers need your support to keep doing what we love--go on tour, make music and music videos."/>
    <n v="5000"/>
    <n v="5830.83"/>
    <x v="0"/>
    <x v="0"/>
    <s v="USD"/>
    <n v="1348337956"/>
    <n v="1345745956"/>
    <b v="0"/>
    <n v="96"/>
    <b v="1"/>
    <s v="music/rock"/>
    <n v="117"/>
    <n v="60.74"/>
    <x v="4"/>
    <s v="rock"/>
    <x v="839"/>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s v="metal"/>
    <x v="84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s v="metal"/>
    <x v="84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s v="metal"/>
    <x v="84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s v="metal"/>
    <x v="843"/>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s v="metal"/>
    <x v="844"/>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s v="metal"/>
    <x v="845"/>
  </r>
  <r>
    <n v="846"/>
    <s v="CURVE: The debut album from Miroist needs awesome merch"/>
    <s v="Pre-order and help me fund new merchandise so we can make the album release something amazing."/>
    <n v="1100"/>
    <n v="1342.01"/>
    <x v="0"/>
    <x v="1"/>
    <s v="GBP"/>
    <n v="1394460000"/>
    <n v="1393233855"/>
    <b v="0"/>
    <n v="47"/>
    <b v="1"/>
    <s v="music/metal"/>
    <n v="122"/>
    <n v="28.55"/>
    <x v="4"/>
    <s v="metal"/>
    <x v="846"/>
  </r>
  <r>
    <n v="847"/>
    <s v="CENTROPYMUSIC"/>
    <s v="MUSIC WITH MEANING!  MUSIC THAT MATTERS!!!"/>
    <n v="10"/>
    <n v="10"/>
    <x v="0"/>
    <x v="0"/>
    <s v="USD"/>
    <n v="1436555376"/>
    <n v="1433963376"/>
    <b v="0"/>
    <n v="1"/>
    <b v="1"/>
    <s v="music/metal"/>
    <n v="100"/>
    <n v="10"/>
    <x v="4"/>
    <s v="metal"/>
    <x v="847"/>
  </r>
  <r>
    <n v="848"/>
    <s v="God Am"/>
    <s v="God Am, a Grunge/Doom metal band, who have been trying to fund the production of our EP to bring you a unique aural assault."/>
    <n v="300"/>
    <n v="300"/>
    <x v="0"/>
    <x v="0"/>
    <s v="USD"/>
    <n v="1429038033"/>
    <n v="1426446033"/>
    <b v="0"/>
    <n v="16"/>
    <b v="1"/>
    <s v="music/metal"/>
    <n v="100"/>
    <n v="18.75"/>
    <x v="4"/>
    <s v="metal"/>
    <x v="848"/>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s v="metal"/>
    <x v="849"/>
  </r>
  <r>
    <n v="850"/>
    <s v="Yet Further: Sioum's Second Full-Length Album"/>
    <s v="Help Chicago-based instrumental group Sioum complete the production of their 2nd full-length album."/>
    <n v="4000"/>
    <n v="6207"/>
    <x v="0"/>
    <x v="0"/>
    <s v="USD"/>
    <n v="1461560340"/>
    <n v="1458762717"/>
    <b v="0"/>
    <n v="133"/>
    <b v="1"/>
    <s v="music/metal"/>
    <n v="155"/>
    <n v="46.67"/>
    <x v="4"/>
    <s v="metal"/>
    <x v="850"/>
  </r>
  <r>
    <n v="851"/>
    <s v="M.F.Crew, 1er Album &quot;First Ride&quot;"/>
    <s v="Salut, nous c'est M.F.Crew, on a besoin de vous pour produire notre premier album &quot;First Ride&quot; ! :)"/>
    <n v="2000"/>
    <n v="2609"/>
    <x v="0"/>
    <x v="6"/>
    <s v="EUR"/>
    <n v="1469994300"/>
    <n v="1464815253"/>
    <b v="0"/>
    <n v="70"/>
    <b v="1"/>
    <s v="music/metal"/>
    <n v="130"/>
    <n v="37.270000000000003"/>
    <x v="4"/>
    <s v="metal"/>
    <x v="851"/>
  </r>
  <r>
    <n v="852"/>
    <s v="Covers Album - Limited Vinyl Pressing"/>
    <s v="Limited edition 2x12&quot; vinyl pressing of our latest album &quot;Who Do You Think We Are?&quot;"/>
    <n v="3500"/>
    <n v="3674"/>
    <x v="0"/>
    <x v="0"/>
    <s v="USD"/>
    <n v="1477342800"/>
    <n v="1476386395"/>
    <b v="0"/>
    <n v="62"/>
    <b v="1"/>
    <s v="music/metal"/>
    <n v="105"/>
    <n v="59.26"/>
    <x v="4"/>
    <s v="metal"/>
    <x v="852"/>
  </r>
  <r>
    <n v="853"/>
    <s v="sloggoth"/>
    <s v="Help release a CD of sloggoth's first album &quot;sloggoth&quot;.  All contributors of $5 or more get a CD when the goal is met!"/>
    <n v="300"/>
    <n v="300"/>
    <x v="0"/>
    <x v="0"/>
    <s v="USD"/>
    <n v="1424116709"/>
    <n v="1421524709"/>
    <b v="0"/>
    <n v="10"/>
    <b v="1"/>
    <s v="music/metal"/>
    <n v="100"/>
    <n v="30"/>
    <x v="4"/>
    <s v="metal"/>
    <x v="853"/>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s v="metal"/>
    <x v="854"/>
  </r>
  <r>
    <n v="855"/>
    <s v="AtteroTerra's Sophomore Album - Pray for Apocalypse"/>
    <s v="AtteroTerra's &quot;Pray for Apocalypse&quot; is fully completed, and only being held up by funding."/>
    <n v="1450"/>
    <n v="1500"/>
    <x v="0"/>
    <x v="0"/>
    <s v="USD"/>
    <n v="1469329217"/>
    <n v="1466737217"/>
    <b v="0"/>
    <n v="47"/>
    <b v="1"/>
    <s v="music/metal"/>
    <n v="103"/>
    <n v="31.91"/>
    <x v="4"/>
    <s v="metal"/>
    <x v="855"/>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s v="metal"/>
    <x v="856"/>
  </r>
  <r>
    <n v="857"/>
    <s v="A Reason To Breathe - DEBUT ALBUM"/>
    <s v="Modern Post-Hardcore/Electro music (Hardstyle, EDM, Trap, Dubstep, Dembow, House)."/>
    <n v="1200"/>
    <n v="1200"/>
    <x v="0"/>
    <x v="3"/>
    <s v="EUR"/>
    <n v="1448463431"/>
    <n v="1444831031"/>
    <b v="0"/>
    <n v="24"/>
    <b v="1"/>
    <s v="music/metal"/>
    <n v="100"/>
    <n v="50"/>
    <x v="4"/>
    <s v="metal"/>
    <x v="857"/>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s v="metal"/>
    <x v="858"/>
  </r>
  <r>
    <n v="859"/>
    <s v="Rise With Us Campaign"/>
    <s v="We are heading to the studio to create our second album and we want you to be right there with us!"/>
    <n v="4000"/>
    <n v="4187"/>
    <x v="0"/>
    <x v="0"/>
    <s v="USD"/>
    <n v="1433376000"/>
    <n v="1430768468"/>
    <b v="0"/>
    <n v="98"/>
    <b v="1"/>
    <s v="music/metal"/>
    <n v="105"/>
    <n v="42.72"/>
    <x v="4"/>
    <s v="metal"/>
    <x v="859"/>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s v="jazz"/>
    <x v="86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s v="jazz"/>
    <x v="861"/>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s v="jazz"/>
    <x v="862"/>
  </r>
  <r>
    <n v="863"/>
    <s v="Help Fund Jason's Debut Jazz CD &quot;Exodus&quot;"/>
    <s v="I'm making the move from a side man in local groups to the leader with this debut jazz CD project."/>
    <n v="2000"/>
    <n v="90"/>
    <x v="2"/>
    <x v="0"/>
    <s v="USD"/>
    <n v="1329014966"/>
    <n v="1326422966"/>
    <b v="0"/>
    <n v="5"/>
    <b v="0"/>
    <s v="music/jazz"/>
    <n v="5"/>
    <n v="18"/>
    <x v="4"/>
    <s v="jazz"/>
    <x v="86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s v="jazz"/>
    <x v="86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s v="jazz"/>
    <x v="865"/>
  </r>
  <r>
    <n v="866"/>
    <s v="California Dreamin' Tour 2015"/>
    <s v="Drivetime heads to Cali for summer tour supported by @Smoothjazz.com &amp; @JJZPhilly  #Spaghettini #The Roxy"/>
    <n v="3500"/>
    <n v="640"/>
    <x v="2"/>
    <x v="0"/>
    <s v="USD"/>
    <n v="1425136200"/>
    <n v="1421853518"/>
    <b v="0"/>
    <n v="11"/>
    <b v="0"/>
    <s v="music/jazz"/>
    <n v="18"/>
    <n v="58.18"/>
    <x v="4"/>
    <s v="jazz"/>
    <x v="866"/>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s v="jazz"/>
    <x v="867"/>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s v="jazz"/>
    <x v="868"/>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s v="jazz"/>
    <x v="869"/>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s v="jazz"/>
    <x v="87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s v="jazz"/>
    <x v="871"/>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s v="jazz"/>
    <x v="872"/>
  </r>
  <r>
    <n v="873"/>
    <s v="The Dreamer-An Original Jazz CD"/>
    <s v="Fall in love with &quot;The Dreamer&quot;, new original music from trumpeter Freddie Dunn!"/>
    <n v="3500"/>
    <n v="45"/>
    <x v="2"/>
    <x v="0"/>
    <s v="USD"/>
    <n v="1352610040"/>
    <n v="1349150440"/>
    <b v="0"/>
    <n v="5"/>
    <b v="0"/>
    <s v="music/jazz"/>
    <n v="1"/>
    <n v="9"/>
    <x v="4"/>
    <s v="jazz"/>
    <x v="87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s v="jazz"/>
    <x v="87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s v="jazz"/>
    <x v="875"/>
  </r>
  <r>
    <n v="876"/>
    <s v="Sound Of Dobells"/>
    <s v="What was the greatest record shop ever?  DOBELLS!"/>
    <n v="3152"/>
    <n v="1286"/>
    <x v="2"/>
    <x v="1"/>
    <s v="GBP"/>
    <n v="1359978927"/>
    <n v="1357127727"/>
    <b v="0"/>
    <n v="45"/>
    <b v="0"/>
    <s v="music/jazz"/>
    <n v="41"/>
    <n v="28.58"/>
    <x v="4"/>
    <s v="jazz"/>
    <x v="876"/>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s v="jazz"/>
    <x v="877"/>
  </r>
  <r>
    <n v="878"/>
    <s v="Justin Cron's Sax Debut Album"/>
    <s v="Join in and help me make my first jazz album. I would really like to make a Christmas album and a smooth jazz CD. Want a FREE CD?"/>
    <n v="5000"/>
    <n v="65"/>
    <x v="2"/>
    <x v="0"/>
    <s v="USD"/>
    <n v="1293082524"/>
    <n v="1290490524"/>
    <b v="0"/>
    <n v="2"/>
    <b v="0"/>
    <s v="music/jazz"/>
    <n v="1"/>
    <n v="32.5"/>
    <x v="4"/>
    <s v="jazz"/>
    <x v="878"/>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s v="jazz"/>
    <x v="879"/>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s v="indie rock"/>
    <x v="88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s v="indie rock"/>
    <x v="881"/>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s v="indie rock"/>
    <x v="882"/>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s v="indie rock"/>
    <x v="883"/>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s v="indie rock"/>
    <x v="885"/>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s v="indie rock"/>
    <x v="88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s v="indie rock"/>
    <x v="887"/>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s v="indie rock"/>
    <x v="88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s v="indie rock"/>
    <x v="889"/>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s v="indie rock"/>
    <x v="890"/>
  </r>
  <r>
    <n v="891"/>
    <s v="Den-Mate: New EP and Tour"/>
    <s v="Along with a new EP production and release, it's time to bring Den-Mate, LIVE, to a location near you - East Coast and Beyond!"/>
    <n v="8000"/>
    <n v="260"/>
    <x v="2"/>
    <x v="0"/>
    <s v="USD"/>
    <n v="1408581930"/>
    <n v="1405989930"/>
    <b v="0"/>
    <n v="9"/>
    <b v="0"/>
    <s v="music/indie rock"/>
    <n v="3"/>
    <n v="28.89"/>
    <x v="4"/>
    <s v="indie rock"/>
    <x v="89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s v="indie rock"/>
    <x v="892"/>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s v="indie rock"/>
    <x v="89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s v="indie rock"/>
    <x v="895"/>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s v="indie rock"/>
    <x v="896"/>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s v="indie rock"/>
    <x v="897"/>
  </r>
  <r>
    <n v="898"/>
    <s v="Foundations: 12 Songs in 2012"/>
    <s v="For each month in 2012, Sonnet will be releasing a Jesus-celebrating, grave-shattering, ear-tickling, mind-provoking song!"/>
    <n v="2500"/>
    <n v="70"/>
    <x v="2"/>
    <x v="0"/>
    <s v="USD"/>
    <n v="1326651110"/>
    <n v="1322763110"/>
    <b v="0"/>
    <n v="2"/>
    <b v="0"/>
    <s v="music/indie rock"/>
    <n v="3"/>
    <n v="35"/>
    <x v="4"/>
    <s v="indie rock"/>
    <x v="898"/>
  </r>
  <r>
    <n v="899"/>
    <s v="Lets get 48/14 pressed!!!"/>
    <s v="Lets get 48/14 pressed and in your cd players,ipods,blogs, and facebook status'. Lets get it everywhere!"/>
    <n v="750"/>
    <n v="280"/>
    <x v="2"/>
    <x v="0"/>
    <s v="USD"/>
    <n v="1306549362"/>
    <n v="1302661362"/>
    <b v="0"/>
    <n v="8"/>
    <b v="0"/>
    <s v="music/indie rock"/>
    <n v="37"/>
    <n v="35"/>
    <x v="4"/>
    <s v="indie rock"/>
    <x v="899"/>
  </r>
  <r>
    <n v="900"/>
    <s v="Project Revive: Protecting the Creative Impulse"/>
    <s v="With Project Revive, I aim to protect and nurture the creative impulse through music."/>
    <n v="5000"/>
    <n v="21"/>
    <x v="2"/>
    <x v="0"/>
    <s v="USD"/>
    <n v="1459365802"/>
    <n v="1456777402"/>
    <b v="0"/>
    <n v="2"/>
    <b v="0"/>
    <s v="music/jazz"/>
    <n v="0"/>
    <n v="10.5"/>
    <x v="4"/>
    <s v="jazz"/>
    <x v="9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s v="jazz"/>
    <x v="901"/>
  </r>
  <r>
    <n v="902"/>
    <s v="MISTER BROWN"/>
    <s v="I'VE STARTED A BRAND NEW ALBUM THAT WILL FEATURE ACID JAZZ, FUNK, ROCK, AND DANCE WITH THE PROMISE OF TOURING NEXT YEAR IN THE USA"/>
    <n v="30000"/>
    <n v="90"/>
    <x v="2"/>
    <x v="0"/>
    <s v="USD"/>
    <n v="1409412600"/>
    <n v="1404947422"/>
    <b v="0"/>
    <n v="3"/>
    <b v="0"/>
    <s v="music/jazz"/>
    <n v="0"/>
    <n v="30"/>
    <x v="4"/>
    <s v="jazz"/>
    <x v="902"/>
  </r>
  <r>
    <n v="903"/>
    <s v="U City Jazz Festival, St. Louis, MO"/>
    <s v="The U City Jazz Festival is offered for free to the community and features the best jazz talent from the midwest."/>
    <n v="5000"/>
    <n v="160"/>
    <x v="2"/>
    <x v="0"/>
    <s v="USD"/>
    <n v="1348367100"/>
    <n v="1346180780"/>
    <b v="0"/>
    <n v="4"/>
    <b v="0"/>
    <s v="music/jazz"/>
    <n v="3"/>
    <n v="40"/>
    <x v="4"/>
    <s v="jazz"/>
    <x v="903"/>
  </r>
  <r>
    <n v="904"/>
    <s v="The Woodlands Jazz Fest"/>
    <s v="Support the preservation of Jazz and help us become a national Jazz Festival with the best music, food, and fun for all ages!"/>
    <n v="50000"/>
    <n v="151"/>
    <x v="2"/>
    <x v="0"/>
    <s v="USD"/>
    <n v="1451786137"/>
    <n v="1449194137"/>
    <b v="0"/>
    <n v="3"/>
    <b v="0"/>
    <s v="music/jazz"/>
    <n v="0"/>
    <n v="50.33"/>
    <x v="4"/>
    <s v="jazz"/>
    <x v="904"/>
  </r>
  <r>
    <n v="905"/>
    <s v="Jazz For Everyone!"/>
    <s v="Working hard to get into the studio to record, produce, and edit my break out CD. I hope to realize my vision!"/>
    <n v="6500"/>
    <n v="196"/>
    <x v="2"/>
    <x v="0"/>
    <s v="USD"/>
    <n v="1295847926"/>
    <n v="1290663926"/>
    <b v="0"/>
    <n v="6"/>
    <b v="0"/>
    <s v="music/jazz"/>
    <n v="3"/>
    <n v="32.67"/>
    <x v="4"/>
    <s v="jazz"/>
    <x v="905"/>
  </r>
  <r>
    <n v="906"/>
    <s v="24th Music Presents Channeling Motown (Live)"/>
    <s v="The DMV's most respected saxophonist pay tribute to Motown."/>
    <n v="15000"/>
    <n v="0"/>
    <x v="2"/>
    <x v="0"/>
    <s v="USD"/>
    <n v="1394681590"/>
    <n v="1392093190"/>
    <b v="0"/>
    <n v="0"/>
    <b v="0"/>
    <s v="music/jazz"/>
    <n v="0"/>
    <n v="0"/>
    <x v="4"/>
    <s v="jazz"/>
    <x v="906"/>
  </r>
  <r>
    <n v="907"/>
    <s v="Greg Chambers Saxophone CD"/>
    <s v="Greg Chambers' self-titled CD needs support for post production, replication, and promotion."/>
    <n v="2900"/>
    <n v="0"/>
    <x v="2"/>
    <x v="0"/>
    <s v="USD"/>
    <n v="1315715823"/>
    <n v="1313123823"/>
    <b v="0"/>
    <n v="0"/>
    <b v="0"/>
    <s v="music/jazz"/>
    <n v="0"/>
    <n v="0"/>
    <x v="4"/>
    <s v="jazz"/>
    <x v="907"/>
  </r>
  <r>
    <n v="908"/>
    <s v="Help Tony Copeland and get free cd's and mp3's"/>
    <s v="This project is designed to help protect the environment by using Eco-friendly product packaging."/>
    <n v="2500"/>
    <n v="0"/>
    <x v="2"/>
    <x v="0"/>
    <s v="USD"/>
    <n v="1280206740"/>
    <n v="1276283655"/>
    <b v="0"/>
    <n v="0"/>
    <b v="0"/>
    <s v="music/jazz"/>
    <n v="0"/>
    <n v="0"/>
    <x v="4"/>
    <s v="jazz"/>
    <x v="908"/>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s v="jazz"/>
    <x v="909"/>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s v="jazz"/>
    <x v="910"/>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s v="jazz"/>
    <x v="911"/>
  </r>
  <r>
    <n v="912"/>
    <s v="Triad a new album by James Murrell"/>
    <s v="My new album will be called Triad, an album of original music performed by me &amp; guest musical artists."/>
    <n v="3500"/>
    <n v="30"/>
    <x v="2"/>
    <x v="0"/>
    <s v="USD"/>
    <n v="1355197047"/>
    <n v="1350009447"/>
    <b v="0"/>
    <n v="2"/>
    <b v="0"/>
    <s v="music/jazz"/>
    <n v="1"/>
    <n v="15"/>
    <x v="4"/>
    <s v="jazz"/>
    <x v="912"/>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s v="jazz"/>
    <x v="913"/>
  </r>
  <r>
    <n v="914"/>
    <s v="Soul Of Man Video Project"/>
    <s v="This project is for the making of a music video. All funds will go towards production costs for this event only."/>
    <n v="1500"/>
    <n v="0"/>
    <x v="2"/>
    <x v="0"/>
    <s v="USD"/>
    <n v="1345918747"/>
    <n v="1343326747"/>
    <b v="0"/>
    <n v="0"/>
    <b v="0"/>
    <s v="music/jazz"/>
    <n v="0"/>
    <n v="0"/>
    <x v="4"/>
    <s v="jazz"/>
    <x v="914"/>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s v="jazz"/>
    <x v="91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s v="jazz"/>
    <x v="91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s v="jazz"/>
    <x v="91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s v="jazz"/>
    <x v="918"/>
  </r>
  <r>
    <n v="919"/>
    <s v="Jazz CD:  Out of The Blue"/>
    <s v="Cool jazz with a New Orleans flavor."/>
    <n v="20000"/>
    <n v="100"/>
    <x v="2"/>
    <x v="0"/>
    <s v="USD"/>
    <n v="1355930645"/>
    <n v="1352906645"/>
    <b v="0"/>
    <n v="1"/>
    <b v="0"/>
    <s v="music/jazz"/>
    <n v="1"/>
    <n v="100"/>
    <x v="4"/>
    <s v="jazz"/>
    <x v="919"/>
  </r>
  <r>
    <n v="920"/>
    <s v="MIAMI JAZZ PROJECT: TEST OF TIME RECORDING"/>
    <s v="Miami club band records powerhouse fusion album. You don't have to be a musician to understand the sound of jazz."/>
    <n v="5500"/>
    <n v="0"/>
    <x v="2"/>
    <x v="0"/>
    <s v="USD"/>
    <n v="1384448822"/>
    <n v="1381853222"/>
    <b v="0"/>
    <n v="0"/>
    <b v="0"/>
    <s v="music/jazz"/>
    <n v="0"/>
    <n v="0"/>
    <x v="4"/>
    <s v="jazz"/>
    <x v="92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s v="jazz"/>
    <x v="921"/>
  </r>
  <r>
    <n v="922"/>
    <s v="THE JOEY MORANT PROJECT:   JAZZIFIED R'nB"/>
    <s v="Our goal is to help educate the world about jazz and its components; how it relates to love, romance, and success."/>
    <n v="27000"/>
    <n v="5680"/>
    <x v="2"/>
    <x v="0"/>
    <s v="USD"/>
    <n v="1412167393"/>
    <n v="1409143393"/>
    <b v="0"/>
    <n v="30"/>
    <b v="0"/>
    <s v="music/jazz"/>
    <n v="21"/>
    <n v="189.33"/>
    <x v="4"/>
    <s v="jazz"/>
    <x v="922"/>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s v="jazz"/>
    <x v="92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s v="jazz"/>
    <x v="924"/>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s v="jazz"/>
    <x v="92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s v="jazz"/>
    <x v="926"/>
  </r>
  <r>
    <n v="927"/>
    <s v="JETRO DA SILVA FUNK PROJECT"/>
    <s v="Studio CD/DVD Solo project of Pianist &amp; Keyboardist Jetro da Silva"/>
    <n v="20000"/>
    <n v="0"/>
    <x v="2"/>
    <x v="0"/>
    <s v="USD"/>
    <n v="1337024695"/>
    <n v="1334432695"/>
    <b v="0"/>
    <n v="0"/>
    <b v="0"/>
    <s v="music/jazz"/>
    <n v="0"/>
    <n v="0"/>
    <x v="4"/>
    <s v="jazz"/>
    <x v="927"/>
  </r>
  <r>
    <n v="928"/>
    <s v="In a Jazzy Motown"/>
    <s v="A real Motown Backup singer on 22 gold and platinum albums headlines her own Jazz CD of Motown songs."/>
    <n v="14500"/>
    <n v="1575"/>
    <x v="2"/>
    <x v="0"/>
    <s v="USD"/>
    <n v="1353196800"/>
    <n v="1348864913"/>
    <b v="0"/>
    <n v="28"/>
    <b v="0"/>
    <s v="music/jazz"/>
    <n v="11"/>
    <n v="56.25"/>
    <x v="4"/>
    <s v="jazz"/>
    <x v="928"/>
  </r>
  <r>
    <n v="929"/>
    <s v="EXPERIMENTAL JAZZ STUDIO RECORDING"/>
    <s v="I am searching for monetary funding to go into a good recording studio and record experimental intuitive improv jazz."/>
    <n v="500"/>
    <n v="0"/>
    <x v="2"/>
    <x v="0"/>
    <s v="USD"/>
    <n v="1333946569"/>
    <n v="1331358169"/>
    <b v="0"/>
    <n v="0"/>
    <b v="0"/>
    <s v="music/jazz"/>
    <n v="0"/>
    <n v="0"/>
    <x v="4"/>
    <s v="jazz"/>
    <x v="92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s v="jazz"/>
    <x v="93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s v="jazz"/>
    <x v="931"/>
  </r>
  <r>
    <n v="932"/>
    <s v="Mandy Harvey Christmas Album"/>
    <s v="Help me to create my 3rd album, a Christmas CD with 16 Holiday/Original favorites!"/>
    <n v="9500"/>
    <n v="1381"/>
    <x v="2"/>
    <x v="0"/>
    <s v="USD"/>
    <n v="1363990545"/>
    <n v="1360106145"/>
    <b v="0"/>
    <n v="30"/>
    <b v="0"/>
    <s v="music/jazz"/>
    <n v="15"/>
    <n v="46.03"/>
    <x v="4"/>
    <s v="jazz"/>
    <x v="93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s v="jazz"/>
    <x v="934"/>
  </r>
  <r>
    <n v="935"/>
    <s v="The Art of You Too"/>
    <s v="This vocal music and spoken word project uses the  gift of life,love,hope &amp; peace to enable people to see themselves as a masterpiece!"/>
    <n v="3500"/>
    <n v="50"/>
    <x v="2"/>
    <x v="0"/>
    <s v="USD"/>
    <n v="1454054429"/>
    <n v="1451462429"/>
    <b v="0"/>
    <n v="2"/>
    <b v="0"/>
    <s v="music/jazz"/>
    <n v="1"/>
    <n v="25"/>
    <x v="4"/>
    <s v="jazz"/>
    <x v="935"/>
  </r>
  <r>
    <n v="936"/>
    <s v="Jazz Singer, Marti Mendenhall Live Concert Recording"/>
    <s v="A CD of a live Jazz concert featuring Marti Mendenhall, George Mitchell, Scott Steed and Todd Strait."/>
    <n v="1400"/>
    <n v="0"/>
    <x v="2"/>
    <x v="0"/>
    <s v="USD"/>
    <n v="1326916800"/>
    <n v="1323131689"/>
    <b v="0"/>
    <n v="0"/>
    <b v="0"/>
    <s v="music/jazz"/>
    <n v="0"/>
    <n v="0"/>
    <x v="4"/>
    <s v="jazz"/>
    <x v="93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s v="jazz"/>
    <x v="937"/>
  </r>
  <r>
    <n v="938"/>
    <s v="Celebrating American Jazz &amp; Soul Music"/>
    <s v="Creating new avenues of exposure for young Jazz &amp; Soul artists_x000a_to express their Art of Music."/>
    <n v="7000"/>
    <n v="25"/>
    <x v="2"/>
    <x v="0"/>
    <s v="USD"/>
    <n v="1346585448"/>
    <n v="1343993448"/>
    <b v="0"/>
    <n v="1"/>
    <b v="0"/>
    <s v="music/jazz"/>
    <n v="0"/>
    <n v="25"/>
    <x v="4"/>
    <s v="jazz"/>
    <x v="93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s v="jazz"/>
    <x v="939"/>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s v="wearables"/>
    <x v="94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s v="wearables"/>
    <x v="94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s v="wearables"/>
    <x v="942"/>
  </r>
  <r>
    <n v="943"/>
    <s v="SleepMode"/>
    <s v="A mask for home or travel that will give you the best, undisturbed sleep of your life."/>
    <n v="3000"/>
    <n v="289"/>
    <x v="2"/>
    <x v="0"/>
    <s v="USD"/>
    <n v="1480438905"/>
    <n v="1477843305"/>
    <b v="0"/>
    <n v="12"/>
    <b v="0"/>
    <s v="technology/wearables"/>
    <n v="10"/>
    <n v="24.08"/>
    <x v="2"/>
    <s v="wearables"/>
    <x v="943"/>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s v="wearables"/>
    <x v="944"/>
  </r>
  <r>
    <n v="945"/>
    <s v="CT BAND"/>
    <s v="Make your watch Smart ! CT Band is an ultra-thin, high-tech smart watch-strap awarded twice at CES 2017 las vegas"/>
    <n v="100000"/>
    <n v="2484"/>
    <x v="2"/>
    <x v="6"/>
    <s v="EUR"/>
    <n v="1487462340"/>
    <n v="1482958626"/>
    <b v="0"/>
    <n v="16"/>
    <b v="0"/>
    <s v="technology/wearables"/>
    <n v="2"/>
    <n v="155.25"/>
    <x v="2"/>
    <s v="wearables"/>
    <x v="945"/>
  </r>
  <r>
    <n v="946"/>
    <s v="OmniTrade Apron"/>
    <s v="Soft edged-Hard working. The perfect wearable organization for the home and professional shop."/>
    <n v="15000"/>
    <n v="286"/>
    <x v="2"/>
    <x v="0"/>
    <s v="USD"/>
    <n v="1473444048"/>
    <n v="1470852048"/>
    <b v="0"/>
    <n v="5"/>
    <b v="0"/>
    <s v="technology/wearables"/>
    <n v="2"/>
    <n v="57.2"/>
    <x v="2"/>
    <s v="wearables"/>
    <x v="946"/>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s v="wearables"/>
    <x v="947"/>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r>
  <r>
    <n v="949"/>
    <s v="INBED"/>
    <s v="Der INBED ist ein innovatives Multisensor-Wearable fÃ¼r die SturzprÃ¤vention motorisch eingeschrÃ¤nkter Personen."/>
    <n v="20000"/>
    <n v="273"/>
    <x v="2"/>
    <x v="12"/>
    <s v="EUR"/>
    <n v="1456016576"/>
    <n v="1450832576"/>
    <b v="0"/>
    <n v="7"/>
    <b v="0"/>
    <s v="technology/wearables"/>
    <n v="1"/>
    <n v="39"/>
    <x v="2"/>
    <s v="wearables"/>
    <x v="949"/>
  </r>
  <r>
    <n v="950"/>
    <s v="EZC Smartlight"/>
    <s v="Rider worn tail light brake light. Adheres to virtually any coat, jacket or vest. Stays on even when you get off."/>
    <n v="5000"/>
    <n v="1402"/>
    <x v="2"/>
    <x v="5"/>
    <s v="CAD"/>
    <n v="1453053661"/>
    <n v="1450461661"/>
    <b v="0"/>
    <n v="24"/>
    <b v="0"/>
    <s v="technology/wearables"/>
    <n v="28"/>
    <n v="58.42"/>
    <x v="2"/>
    <s v="wearables"/>
    <x v="950"/>
  </r>
  <r>
    <n v="951"/>
    <s v="Smart Harness"/>
    <s v="Revolutionizing the way we walk our dogs!"/>
    <n v="50000"/>
    <n v="19195"/>
    <x v="2"/>
    <x v="0"/>
    <s v="USD"/>
    <n v="1465054872"/>
    <n v="1461166872"/>
    <b v="0"/>
    <n v="121"/>
    <b v="0"/>
    <s v="technology/wearables"/>
    <n v="38"/>
    <n v="158.63999999999999"/>
    <x v="2"/>
    <s v="wearables"/>
    <x v="951"/>
  </r>
  <r>
    <n v="952"/>
    <s v="Audionoggin - Join the Earvolution"/>
    <s v="Audionoggin: Wireless personal surround sound for the athlete in everyone."/>
    <n v="49000"/>
    <n v="19572"/>
    <x v="2"/>
    <x v="0"/>
    <s v="USD"/>
    <n v="1479483812"/>
    <n v="1476888212"/>
    <b v="0"/>
    <n v="196"/>
    <b v="0"/>
    <s v="technology/wearables"/>
    <n v="40"/>
    <n v="99.86"/>
    <x v="2"/>
    <s v="wearables"/>
    <x v="95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s v="wearables"/>
    <x v="95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s v="wearables"/>
    <x v="954"/>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s v="wearables"/>
    <x v="955"/>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s v="wearables"/>
    <x v="956"/>
  </r>
  <r>
    <n v="957"/>
    <s v="DUALBAND, the Leather NFC Smart Watch Band"/>
    <s v="A Leather Smart watch Band, that NEVER needs to be charged for only $37!"/>
    <n v="12000"/>
    <n v="233"/>
    <x v="2"/>
    <x v="0"/>
    <s v="USD"/>
    <n v="1479392133"/>
    <n v="1476710133"/>
    <b v="0"/>
    <n v="7"/>
    <b v="0"/>
    <s v="technology/wearables"/>
    <n v="2"/>
    <n v="33.29"/>
    <x v="2"/>
    <s v="wearables"/>
    <x v="957"/>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s v="wearables"/>
    <x v="95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s v="wearables"/>
    <x v="959"/>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s v="wearables"/>
    <x v="960"/>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s v="wearables"/>
    <x v="96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s v="wearables"/>
    <x v="962"/>
  </r>
  <r>
    <n v="963"/>
    <s v="The Ultimate Learning Center"/>
    <s v="WE are molding an educated, motivated, non violent GENERATION!"/>
    <n v="35000"/>
    <n v="377"/>
    <x v="2"/>
    <x v="0"/>
    <s v="USD"/>
    <n v="1476717319"/>
    <n v="1473693319"/>
    <b v="0"/>
    <n v="9"/>
    <b v="0"/>
    <s v="technology/wearables"/>
    <n v="1"/>
    <n v="41.89"/>
    <x v="2"/>
    <s v="wearables"/>
    <x v="963"/>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s v="wearables"/>
    <x v="96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s v="wearables"/>
    <x v="965"/>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s v="wearables"/>
    <x v="966"/>
  </r>
  <r>
    <n v="967"/>
    <s v="Better Beanie"/>
    <s v="Better Beanie is the new therapeutic wearable designed to assist you while keeping your hands free."/>
    <n v="20000"/>
    <n v="3562"/>
    <x v="2"/>
    <x v="0"/>
    <s v="USD"/>
    <n v="1461301574"/>
    <n v="1456121174"/>
    <b v="0"/>
    <n v="81"/>
    <b v="0"/>
    <s v="technology/wearables"/>
    <n v="18"/>
    <n v="43.98"/>
    <x v="2"/>
    <s v="wearables"/>
    <x v="967"/>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s v="wearables"/>
    <x v="968"/>
  </r>
  <r>
    <n v="969"/>
    <s v="Make 100 | Geek &amp; Chic: Smart Safety Jewelry."/>
    <s v="Geek &amp; Chic Smart Jewelry Collection, Wearables Meet Style!"/>
    <n v="30000"/>
    <n v="14000"/>
    <x v="2"/>
    <x v="14"/>
    <s v="MXN"/>
    <n v="1486624607"/>
    <n v="1483773407"/>
    <b v="0"/>
    <n v="11"/>
    <b v="0"/>
    <s v="technology/wearables"/>
    <n v="47"/>
    <n v="1272.73"/>
    <x v="2"/>
    <s v="wearables"/>
    <x v="96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s v="wearables"/>
    <x v="97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s v="wearables"/>
    <x v="971"/>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s v="wearables"/>
    <x v="97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s v="wearables"/>
    <x v="973"/>
  </r>
  <r>
    <n v="974"/>
    <s v="KneeJack"/>
    <s v="The device that allows those with artificial knees or arthritic knees to kneel down without putting pressure on their knees."/>
    <n v="50000"/>
    <n v="280"/>
    <x v="2"/>
    <x v="0"/>
    <s v="USD"/>
    <n v="1458925156"/>
    <n v="1456336756"/>
    <b v="0"/>
    <n v="3"/>
    <b v="0"/>
    <s v="technology/wearables"/>
    <n v="1"/>
    <n v="93.33"/>
    <x v="2"/>
    <s v="wearables"/>
    <x v="97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s v="wearables"/>
    <x v="97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s v="wearables"/>
    <x v="976"/>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s v="wearables"/>
    <x v="977"/>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s v="wearables"/>
    <x v="97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s v="wearables"/>
    <x v="97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s v="wearables"/>
    <x v="98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s v="wearables"/>
    <x v="981"/>
  </r>
  <r>
    <n v="982"/>
    <s v="Smart 2-in-1 I-PHONE HANDLE/WALLETtm"/>
    <s v="revolutonary ultra-slim 2-in-1 Smart  2-in-1 I-PHONE handle/WALLETtm with 360 rotatiion"/>
    <n v="17500"/>
    <n v="3"/>
    <x v="2"/>
    <x v="0"/>
    <s v="USD"/>
    <n v="1475431486"/>
    <n v="1472839486"/>
    <b v="0"/>
    <n v="3"/>
    <b v="0"/>
    <s v="technology/wearables"/>
    <n v="0"/>
    <n v="1"/>
    <x v="2"/>
    <s v="wearables"/>
    <x v="98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s v="wearables"/>
    <x v="98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s v="wearables"/>
    <x v="984"/>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s v="wearables"/>
    <x v="98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s v="wearables"/>
    <x v="986"/>
  </r>
  <r>
    <n v="987"/>
    <s v="Kidswatcher"/>
    <s v="Always know where your precious children are. Let them explore the world freely and in a secure way by using the Kidswatcher."/>
    <n v="50000"/>
    <n v="6610"/>
    <x v="2"/>
    <x v="9"/>
    <s v="EUR"/>
    <n v="1403507050"/>
    <n v="1400051050"/>
    <b v="0"/>
    <n v="41"/>
    <b v="0"/>
    <s v="technology/wearables"/>
    <n v="13"/>
    <n v="161.22"/>
    <x v="2"/>
    <s v="wearables"/>
    <x v="987"/>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s v="wearables"/>
    <x v="988"/>
  </r>
  <r>
    <n v="989"/>
    <s v="Power Rope"/>
    <s v="The most useful phone charger you will ever buy"/>
    <n v="10000"/>
    <n v="1677"/>
    <x v="2"/>
    <x v="0"/>
    <s v="USD"/>
    <n v="1475101495"/>
    <n v="1472509495"/>
    <b v="0"/>
    <n v="32"/>
    <b v="0"/>
    <s v="technology/wearables"/>
    <n v="17"/>
    <n v="52.41"/>
    <x v="2"/>
    <s v="wearables"/>
    <x v="98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s v="wearables"/>
    <x v="99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s v="wearables"/>
    <x v="991"/>
  </r>
  <r>
    <n v="992"/>
    <s v="WairConditioning"/>
    <s v="The HOTTEST and COOLEST thing yet! WairConditioning... an entirely new level of comfortability!"/>
    <n v="100000"/>
    <n v="467"/>
    <x v="2"/>
    <x v="0"/>
    <s v="USD"/>
    <n v="1462655519"/>
    <n v="1457475119"/>
    <b v="0"/>
    <n v="4"/>
    <b v="0"/>
    <s v="technology/wearables"/>
    <n v="0"/>
    <n v="116.75"/>
    <x v="2"/>
    <s v="wearables"/>
    <x v="99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s v="wearables"/>
    <x v="993"/>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s v="wearables"/>
    <x v="994"/>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s v="wearables"/>
    <x v="995"/>
  </r>
  <r>
    <n v="996"/>
    <s v="Social behavior in technical communities"/>
    <s v="Study the behaviour of technical communities by tracking their movement  through wearables"/>
    <n v="4000"/>
    <n v="65"/>
    <x v="2"/>
    <x v="0"/>
    <s v="USD"/>
    <n v="1406474820"/>
    <n v="1403902060"/>
    <b v="0"/>
    <n v="5"/>
    <b v="0"/>
    <s v="technology/wearables"/>
    <n v="2"/>
    <n v="13"/>
    <x v="2"/>
    <s v="wearables"/>
    <x v="996"/>
  </r>
  <r>
    <n v="997"/>
    <s v="iPhanny"/>
    <s v="The iPhanny keeps your iPhone 6 safe from bending in those dangerous pants pockets."/>
    <n v="5000"/>
    <n v="65"/>
    <x v="2"/>
    <x v="0"/>
    <s v="USD"/>
    <n v="1417145297"/>
    <n v="1414549697"/>
    <b v="0"/>
    <n v="8"/>
    <b v="0"/>
    <s v="technology/wearables"/>
    <n v="1"/>
    <n v="8.1300000000000008"/>
    <x v="2"/>
    <s v="wearables"/>
    <x v="997"/>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s v="wearables"/>
    <x v="99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s v="wearables"/>
    <x v="99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s v="wearables"/>
    <x v="10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s v="wearables"/>
    <x v="1002"/>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s v="wearables"/>
    <x v="1003"/>
  </r>
  <r>
    <n v="1004"/>
    <s v="AllerGuarder: Bluetooth wristband helps food-allergy kids"/>
    <s v="Harnessing wearable technology as a powerful defense for food-allergy children."/>
    <n v="25000"/>
    <n v="20552"/>
    <x v="1"/>
    <x v="0"/>
    <s v="USD"/>
    <n v="1455814827"/>
    <n v="1453222827"/>
    <b v="0"/>
    <n v="95"/>
    <b v="0"/>
    <s v="technology/wearables"/>
    <n v="82"/>
    <n v="216.34"/>
    <x v="2"/>
    <s v="wearables"/>
    <x v="1004"/>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s v="wearables"/>
    <x v="1005"/>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s v="wearables"/>
    <x v="1006"/>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s v="wearables"/>
    <x v="1007"/>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s v="wearables"/>
    <x v="100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s v="wearables"/>
    <x v="100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s v="wearables"/>
    <x v="101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s v="wearables"/>
    <x v="1011"/>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s v="wearables"/>
    <x v="10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s v="wearables"/>
    <x v="1013"/>
  </r>
  <r>
    <n v="1014"/>
    <s v="CHEMION: The World's First Smart Glasses (Canceled)"/>
    <s v="CHEMION is an eyewear device that lets you show your creativity to the world."/>
    <n v="10000"/>
    <n v="3060"/>
    <x v="1"/>
    <x v="0"/>
    <s v="USD"/>
    <n v="1420070615"/>
    <n v="1415750615"/>
    <b v="0"/>
    <n v="16"/>
    <b v="0"/>
    <s v="technology/wearables"/>
    <n v="31"/>
    <n v="191.25"/>
    <x v="2"/>
    <s v="wearables"/>
    <x v="1014"/>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s v="wearables"/>
    <x v="101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s v="wearables"/>
    <x v="10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s v="wearables"/>
    <x v="1017"/>
  </r>
  <r>
    <n v="1018"/>
    <s v="Owl (Canceled)"/>
    <s v="Owl is a fitness tracker along with an accompanying iOS app, that is both fun and interactive for children."/>
    <n v="20000"/>
    <n v="621"/>
    <x v="1"/>
    <x v="0"/>
    <s v="USD"/>
    <n v="1468496933"/>
    <n v="1465904933"/>
    <b v="0"/>
    <n v="7"/>
    <b v="0"/>
    <s v="technology/wearables"/>
    <n v="3"/>
    <n v="88.71"/>
    <x v="2"/>
    <s v="wearables"/>
    <x v="101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s v="wearables"/>
    <x v="101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s v="electronic music"/>
    <x v="1020"/>
  </r>
  <r>
    <n v="1021"/>
    <s v="Rick and Morty Album &amp; Music Video"/>
    <s v="Rick and Morty concept album written by Allie Goertz + music video directed by Paul B. Cummings!"/>
    <n v="3000"/>
    <n v="10554.11"/>
    <x v="0"/>
    <x v="0"/>
    <s v="USD"/>
    <n v="1445054400"/>
    <n v="1443074571"/>
    <b v="1"/>
    <n v="478"/>
    <b v="1"/>
    <s v="music/electronic music"/>
    <n v="352"/>
    <n v="22.08"/>
    <x v="4"/>
    <s v="electronic music"/>
    <x v="1021"/>
  </r>
  <r>
    <n v="1022"/>
    <s v="Sammy Bananas - Bootlegs Vol. 2!!"/>
    <s v="Help get four new bootlegs onto vinyl in the second installment of my series!"/>
    <n v="2000"/>
    <n v="2298"/>
    <x v="0"/>
    <x v="0"/>
    <s v="USD"/>
    <n v="1431876677"/>
    <n v="1429284677"/>
    <b v="1"/>
    <n v="74"/>
    <b v="1"/>
    <s v="music/electronic music"/>
    <n v="115"/>
    <n v="31.05"/>
    <x v="4"/>
    <s v="electronic music"/>
    <x v="1022"/>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s v="electronic music"/>
    <x v="1023"/>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s v="electronic music"/>
    <x v="1024"/>
  </r>
  <r>
    <n v="1025"/>
    <s v="[NUREN] The New Renaissance"/>
    <s v="Jake Kaufman and Jessie Seely present THE WORLD'S FIRST VIRTUAL REALITY ROCK OPERA."/>
    <n v="70000"/>
    <n v="76949.820000000007"/>
    <x v="0"/>
    <x v="0"/>
    <s v="USD"/>
    <n v="1426532437"/>
    <n v="1423944037"/>
    <b v="1"/>
    <n v="1071"/>
    <b v="1"/>
    <s v="music/electronic music"/>
    <n v="110"/>
    <n v="71.849999999999994"/>
    <x v="4"/>
    <s v="electronic music"/>
    <x v="102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s v="electronic music"/>
    <x v="102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s v="electronic music"/>
    <x v="102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s v="electronic music"/>
    <x v="1028"/>
  </r>
  <r>
    <n v="1029"/>
    <s v="StrobeHouse presents Valborg 2015"/>
    <s v="We want to recreate last years massive Valborgparty in Lund but this time even bigger!"/>
    <n v="10000"/>
    <n v="11176"/>
    <x v="0"/>
    <x v="11"/>
    <s v="SEK"/>
    <n v="1428184740"/>
    <n v="1423501507"/>
    <b v="0"/>
    <n v="141"/>
    <b v="1"/>
    <s v="music/electronic music"/>
    <n v="112"/>
    <n v="79.260000000000005"/>
    <x v="4"/>
    <s v="electronic music"/>
    <x v="1029"/>
  </r>
  <r>
    <n v="1030"/>
    <s v="The Gothsicles - I FEEL SICLE"/>
    <s v="Help fund the latest Gothsicles mega-album, I FEEL SICLE!"/>
    <n v="2000"/>
    <n v="6842"/>
    <x v="0"/>
    <x v="0"/>
    <s v="USD"/>
    <n v="1473680149"/>
    <n v="1472470549"/>
    <b v="0"/>
    <n v="159"/>
    <b v="1"/>
    <s v="music/electronic music"/>
    <n v="342"/>
    <n v="43.03"/>
    <x v="4"/>
    <s v="electronic music"/>
    <x v="103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s v="electronic music"/>
    <x v="1031"/>
  </r>
  <r>
    <n v="1032"/>
    <s v="Phantom Ship / Coastal (Album Preorder)"/>
    <s v="Ideal for living rooms and open spaces."/>
    <n v="5400"/>
    <n v="5858.84"/>
    <x v="0"/>
    <x v="0"/>
    <s v="USD"/>
    <n v="1466697625"/>
    <n v="1464105625"/>
    <b v="0"/>
    <n v="96"/>
    <b v="1"/>
    <s v="music/electronic music"/>
    <n v="108"/>
    <n v="61.03"/>
    <x v="4"/>
    <s v="electronic music"/>
    <x v="103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s v="electronic music"/>
    <x v="1033"/>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s v="electronic music"/>
    <x v="103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s v="electronic music"/>
    <x v="1035"/>
  </r>
  <r>
    <n v="1036"/>
    <s v="Bring Kyrstyn's Album to Life!"/>
    <s v="Help this Soulful &amp; Cinematic Glitch-Pop Songwriter Bring her Music to the World!  (And your Ears:)"/>
    <n v="4500"/>
    <n v="5056.22"/>
    <x v="0"/>
    <x v="0"/>
    <s v="USD"/>
    <n v="1357545600"/>
    <n v="1354790790"/>
    <b v="0"/>
    <n v="211"/>
    <b v="1"/>
    <s v="music/electronic music"/>
    <n v="112"/>
    <n v="23.96"/>
    <x v="4"/>
    <s v="electronic music"/>
    <x v="103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s v="electronic music"/>
    <x v="103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s v="electronic music"/>
    <x v="103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s v="electronic music"/>
    <x v="1039"/>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s v="audio"/>
    <x v="1040"/>
  </r>
  <r>
    <n v="1041"/>
    <s v="Industry Success Project (Canceled)"/>
    <s v="I am trying to document what it is like to plunge head first into the music/audio industry as an intern."/>
    <n v="50"/>
    <n v="0"/>
    <x v="1"/>
    <x v="0"/>
    <s v="USD"/>
    <n v="1406769992"/>
    <n v="1405041992"/>
    <b v="0"/>
    <n v="0"/>
    <b v="0"/>
    <s v="journalism/audio"/>
    <n v="0"/>
    <n v="0"/>
    <x v="5"/>
    <s v="audio"/>
    <x v="1041"/>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s v="audio"/>
    <x v="1042"/>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s v="audio"/>
    <x v="1043"/>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s v="audio"/>
    <x v="1044"/>
  </r>
  <r>
    <n v="1045"/>
    <s v="In Case Of Emergency (Canceled)"/>
    <s v="In Case Of Emergency is a radio talk show for preppers, beginning preppers, and with preparedness in mind."/>
    <n v="10000"/>
    <n v="266"/>
    <x v="1"/>
    <x v="0"/>
    <s v="USD"/>
    <n v="1408827550"/>
    <n v="1406235550"/>
    <b v="0"/>
    <n v="8"/>
    <b v="0"/>
    <s v="journalism/audio"/>
    <n v="3"/>
    <n v="33.25"/>
    <x v="5"/>
    <s v="audio"/>
    <x v="1045"/>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s v="audio"/>
    <x v="1046"/>
  </r>
  <r>
    <n v="1047"/>
    <s v="Start a New Podcast (Canceled)"/>
    <s v="I wish to start a new podcast called Voices of Texas, and I want to interview interesting people of Texas each week."/>
    <n v="2000"/>
    <n v="1"/>
    <x v="1"/>
    <x v="0"/>
    <s v="USD"/>
    <n v="1415219915"/>
    <n v="1412624315"/>
    <b v="0"/>
    <n v="1"/>
    <b v="0"/>
    <s v="journalism/audio"/>
    <n v="0"/>
    <n v="1"/>
    <x v="5"/>
    <s v="audio"/>
    <x v="1047"/>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s v="audio"/>
    <x v="1048"/>
  </r>
  <r>
    <n v="1049"/>
    <s v="J1 (Canceled)"/>
    <s v="------"/>
    <n v="12000"/>
    <n v="0"/>
    <x v="1"/>
    <x v="0"/>
    <s v="USD"/>
    <n v="1455272445"/>
    <n v="1452680445"/>
    <b v="0"/>
    <n v="0"/>
    <b v="0"/>
    <s v="journalism/audio"/>
    <n v="0"/>
    <n v="0"/>
    <x v="5"/>
    <s v="audio"/>
    <x v="1049"/>
  </r>
  <r>
    <n v="1050"/>
    <s v="The (Secular) Barbershop Podcast (Canceled)"/>
    <s v="Secularism is on the rise and I hear you.Talk to me."/>
    <n v="2500"/>
    <n v="0"/>
    <x v="1"/>
    <x v="0"/>
    <s v="USD"/>
    <n v="1442257677"/>
    <n v="1439665677"/>
    <b v="0"/>
    <n v="0"/>
    <b v="0"/>
    <s v="journalism/audio"/>
    <n v="0"/>
    <n v="0"/>
    <x v="5"/>
    <s v="audio"/>
    <x v="105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s v="audio"/>
    <x v="1051"/>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s v="audio"/>
    <x v="1052"/>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s v="audio"/>
    <x v="1054"/>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s v="audio"/>
    <x v="105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s v="audio"/>
    <x v="1056"/>
  </r>
  <r>
    <n v="1057"/>
    <s v="Support Independent Media (Canceled)"/>
    <s v="Sayin it Plain is a Independent Radio Show created to inform the public and empower the community."/>
    <n v="10000"/>
    <n v="0"/>
    <x v="1"/>
    <x v="0"/>
    <s v="USD"/>
    <n v="1480888483"/>
    <n v="1478292883"/>
    <b v="0"/>
    <n v="0"/>
    <b v="0"/>
    <s v="journalism/audio"/>
    <n v="0"/>
    <n v="0"/>
    <x v="5"/>
    <s v="audio"/>
    <x v="1057"/>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s v="audio"/>
    <x v="1058"/>
  </r>
  <r>
    <n v="1059"/>
    <s v="Voice Over Artist (Canceled)"/>
    <s v="Turning myself into a vocal artist."/>
    <n v="1100"/>
    <n v="0"/>
    <x v="1"/>
    <x v="0"/>
    <s v="USD"/>
    <n v="1426269456"/>
    <n v="1423681056"/>
    <b v="0"/>
    <n v="0"/>
    <b v="0"/>
    <s v="journalism/audio"/>
    <n v="0"/>
    <n v="0"/>
    <x v="5"/>
    <s v="audio"/>
    <x v="1059"/>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r>
  <r>
    <n v="1061"/>
    <s v="Chat Box 23 (Canceled)"/>
    <s v="T.O., Adi &amp; Mercedes discuss their point of views, women's issues &amp; Hollywood Hotties."/>
    <n v="4000"/>
    <n v="0"/>
    <x v="1"/>
    <x v="0"/>
    <s v="USD"/>
    <n v="1462150800"/>
    <n v="1456987108"/>
    <b v="0"/>
    <n v="0"/>
    <b v="0"/>
    <s v="journalism/audio"/>
    <n v="0"/>
    <n v="0"/>
    <x v="5"/>
    <s v="audio"/>
    <x v="1061"/>
  </r>
  <r>
    <n v="1062"/>
    <s v="RETURNING AT A LATER DATE"/>
    <s v="SEE US ON PATREON www.badgirlartwork.com"/>
    <n v="199"/>
    <n v="190"/>
    <x v="1"/>
    <x v="0"/>
    <s v="USD"/>
    <n v="1468351341"/>
    <n v="1467746541"/>
    <b v="0"/>
    <n v="4"/>
    <b v="0"/>
    <s v="journalism/audio"/>
    <n v="95"/>
    <n v="47.5"/>
    <x v="5"/>
    <s v="audio"/>
    <x v="106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s v="audio"/>
    <x v="1063"/>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s v="video games"/>
    <x v="1064"/>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s v="video games"/>
    <x v="1065"/>
  </r>
  <r>
    <n v="1066"/>
    <s v="So I'm A Dark Lord"/>
    <s v="A parody of old school RPGs where you are a new Dark Lord on a quest to amass monsters and allies on your side."/>
    <n v="150000"/>
    <n v="5051"/>
    <x v="2"/>
    <x v="0"/>
    <s v="USD"/>
    <n v="1375657582"/>
    <n v="1371769582"/>
    <b v="0"/>
    <n v="148"/>
    <b v="0"/>
    <s v="games/video games"/>
    <n v="3"/>
    <n v="34.130000000000003"/>
    <x v="6"/>
    <s v="video games"/>
    <x v="1066"/>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s v="video games"/>
    <x v="1068"/>
  </r>
  <r>
    <n v="1069"/>
    <s v="Until The End (PC, Mac, and Linux)"/>
    <s v="A run-n-gun zombie survival game where you scavenge for items to make the night a little less scary."/>
    <n v="2200"/>
    <n v="850"/>
    <x v="2"/>
    <x v="0"/>
    <s v="USD"/>
    <n v="1385447459"/>
    <n v="1382679059"/>
    <b v="0"/>
    <n v="21"/>
    <b v="0"/>
    <s v="games/video games"/>
    <n v="39"/>
    <n v="40.479999999999997"/>
    <x v="6"/>
    <s v="video games"/>
    <x v="106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s v="video games"/>
    <x v="1070"/>
  </r>
  <r>
    <n v="1071"/>
    <s v="DJ's Bane"/>
    <s v="I'm making a game where you choose how you want to kill the DJ, so you yourself can decide what music will be played at the party."/>
    <n v="100"/>
    <n v="0"/>
    <x v="2"/>
    <x v="10"/>
    <s v="NOK"/>
    <n v="1447787093"/>
    <n v="1445191493"/>
    <b v="0"/>
    <n v="0"/>
    <b v="0"/>
    <s v="games/video games"/>
    <n v="0"/>
    <n v="0"/>
    <x v="6"/>
    <s v="video games"/>
    <x v="1071"/>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s v="video games"/>
    <x v="1072"/>
  </r>
  <r>
    <n v="1073"/>
    <s v="Rainbow Ball to the Iphone"/>
    <s v="We want to bring our Game Rainbow Ball to the iphone and to do that we need a little help"/>
    <n v="750"/>
    <n v="10"/>
    <x v="2"/>
    <x v="0"/>
    <s v="USD"/>
    <n v="1318806541"/>
    <n v="1316214541"/>
    <b v="0"/>
    <n v="1"/>
    <b v="0"/>
    <s v="games/video games"/>
    <n v="1"/>
    <n v="10"/>
    <x v="6"/>
    <s v="video games"/>
    <x v="1073"/>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s v="video games"/>
    <x v="1074"/>
  </r>
  <r>
    <n v="1075"/>
    <s v="Towers Of The Apocalypse"/>
    <s v="Fully 3D, post Apocalyptic themed tower defense video game. New take on the genre."/>
    <n v="1000"/>
    <n v="45"/>
    <x v="2"/>
    <x v="0"/>
    <s v="USD"/>
    <n v="1336340516"/>
    <n v="1333748516"/>
    <b v="0"/>
    <n v="3"/>
    <b v="0"/>
    <s v="games/video games"/>
    <n v="5"/>
    <n v="15"/>
    <x v="6"/>
    <s v="video games"/>
    <x v="1075"/>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s v="video games"/>
    <x v="1076"/>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s v="video games"/>
    <x v="107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s v="video games"/>
    <x v="1078"/>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s v="video games"/>
    <x v="1079"/>
  </r>
  <r>
    <n v="1080"/>
    <s v="Skullforge: The Hunt"/>
    <s v="A fantasy action RPG which follows an elven ex-slave on a journey of magic, revenge, intrigue, and deceit."/>
    <n v="20000"/>
    <n v="1821"/>
    <x v="2"/>
    <x v="0"/>
    <s v="USD"/>
    <n v="1399778333"/>
    <n v="1397186333"/>
    <b v="0"/>
    <n v="98"/>
    <b v="0"/>
    <s v="games/video games"/>
    <n v="9"/>
    <n v="18.579999999999998"/>
    <x v="6"/>
    <s v="video games"/>
    <x v="1080"/>
  </r>
  <r>
    <n v="1081"/>
    <s v="The Creature"/>
    <s v="Finishing your last job before you retire until a disaster strikes the cargo ship can you survive The Creature?"/>
    <n v="68000"/>
    <n v="12"/>
    <x v="2"/>
    <x v="0"/>
    <s v="USD"/>
    <n v="1422483292"/>
    <n v="1419891292"/>
    <b v="0"/>
    <n v="4"/>
    <b v="0"/>
    <s v="games/video games"/>
    <n v="0"/>
    <n v="3"/>
    <x v="6"/>
    <s v="video games"/>
    <x v="1081"/>
  </r>
  <r>
    <n v="1082"/>
    <s v="T-Fighter: Code Name M - Mobile Edition"/>
    <s v="Challenge your trivia skills in this action oriented game against several opponents across time."/>
    <n v="10000"/>
    <n v="56"/>
    <x v="2"/>
    <x v="0"/>
    <s v="USD"/>
    <n v="1344635088"/>
    <n v="1342043088"/>
    <b v="0"/>
    <n v="3"/>
    <b v="0"/>
    <s v="games/video games"/>
    <n v="1"/>
    <n v="18.670000000000002"/>
    <x v="6"/>
    <s v="video games"/>
    <x v="1082"/>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s v="video games"/>
    <x v="1083"/>
  </r>
  <r>
    <n v="1084"/>
    <s v="My own channel"/>
    <s v="I want to start my own channel for gaming"/>
    <n v="550"/>
    <n v="0"/>
    <x v="2"/>
    <x v="0"/>
    <s v="USD"/>
    <n v="1407534804"/>
    <n v="1404942804"/>
    <b v="0"/>
    <n v="0"/>
    <b v="0"/>
    <s v="games/video games"/>
    <n v="0"/>
    <n v="0"/>
    <x v="6"/>
    <s v="video games"/>
    <x v="1084"/>
  </r>
  <r>
    <n v="1085"/>
    <s v="Sun Dryd Studios"/>
    <s v="The new kid on the block. Re-imagining old games and creating new ones. Ship, Lazer, Rock is first."/>
    <n v="30000"/>
    <n v="1026"/>
    <x v="2"/>
    <x v="5"/>
    <s v="CAD"/>
    <n v="1457967975"/>
    <n v="1455379575"/>
    <b v="0"/>
    <n v="9"/>
    <b v="0"/>
    <s v="games/video games"/>
    <n v="3"/>
    <n v="114"/>
    <x v="6"/>
    <s v="video games"/>
    <x v="1085"/>
  </r>
  <r>
    <n v="1086"/>
    <s v="Cyber Universe Online"/>
    <s v="Humanity's future in the Galaxy"/>
    <n v="18000"/>
    <n v="15"/>
    <x v="2"/>
    <x v="0"/>
    <s v="USD"/>
    <n v="1408913291"/>
    <n v="1406321291"/>
    <b v="0"/>
    <n v="2"/>
    <b v="0"/>
    <s v="games/video games"/>
    <n v="0"/>
    <n v="7.5"/>
    <x v="6"/>
    <s v="video games"/>
    <x v="1086"/>
  </r>
  <r>
    <n v="1087"/>
    <s v="Idle Gamers"/>
    <s v="Idle gamers are the group of gamers worth watching play video games. We have a back log of video ideas and want to entertain you."/>
    <n v="1100"/>
    <n v="0"/>
    <x v="2"/>
    <x v="0"/>
    <s v="USD"/>
    <n v="1402852087"/>
    <n v="1400260087"/>
    <b v="0"/>
    <n v="0"/>
    <b v="0"/>
    <s v="games/video games"/>
    <n v="0"/>
    <n v="0"/>
    <x v="6"/>
    <s v="video games"/>
    <x v="1087"/>
  </r>
  <r>
    <n v="1088"/>
    <s v="Still Alive"/>
    <s v="A fresh twist on survival games. Intense, high-stakes 30 minute rounds for up to 10 players."/>
    <n v="45000"/>
    <n v="6382.34"/>
    <x v="2"/>
    <x v="0"/>
    <s v="USD"/>
    <n v="1398366667"/>
    <n v="1395774667"/>
    <b v="0"/>
    <n v="147"/>
    <b v="0"/>
    <s v="games/video games"/>
    <n v="14"/>
    <n v="43.42"/>
    <x v="6"/>
    <s v="video games"/>
    <x v="1088"/>
  </r>
  <r>
    <n v="1089"/>
    <s v="Farabel"/>
    <s v="Farabel is a single player turn-based fantasy strategy game for Mac/PC/Linux"/>
    <n v="15000"/>
    <n v="1174"/>
    <x v="2"/>
    <x v="6"/>
    <s v="EUR"/>
    <n v="1435293175"/>
    <n v="1432701175"/>
    <b v="0"/>
    <n v="49"/>
    <b v="0"/>
    <s v="games/video games"/>
    <n v="8"/>
    <n v="23.96"/>
    <x v="6"/>
    <s v="video games"/>
    <x v="1089"/>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s v="video games"/>
    <x v="109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s v="video games"/>
    <x v="1091"/>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s v="video games"/>
    <x v="1092"/>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s v="video games"/>
    <x v="1093"/>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s v="video games"/>
    <x v="1094"/>
  </r>
  <r>
    <n v="1095"/>
    <s v="Project Snowstorm"/>
    <s v="MMORPG with Real-Time Pet Battles, Expansive 3D World and Ranked Individual &amp; Guild PvP arenas all on your mobile device!"/>
    <n v="500000"/>
    <n v="25174"/>
    <x v="2"/>
    <x v="0"/>
    <s v="USD"/>
    <n v="1377867220"/>
    <n v="1375275220"/>
    <b v="0"/>
    <n v="94"/>
    <b v="0"/>
    <s v="games/video games"/>
    <n v="5"/>
    <n v="267.81"/>
    <x v="6"/>
    <s v="video games"/>
    <x v="109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s v="video games"/>
    <x v="1096"/>
  </r>
  <r>
    <n v="1097"/>
    <s v="Rabbly"/>
    <s v="Rabbly is action-adventure game. Is about a scientist going on an adventure, to find rare materials in another galaxy."/>
    <n v="100000"/>
    <n v="47"/>
    <x v="2"/>
    <x v="0"/>
    <s v="USD"/>
    <n v="1393786877"/>
    <n v="1390330877"/>
    <b v="0"/>
    <n v="7"/>
    <b v="0"/>
    <s v="games/video games"/>
    <n v="0"/>
    <n v="6.71"/>
    <x v="6"/>
    <s v="video games"/>
    <x v="1097"/>
  </r>
  <r>
    <n v="1098"/>
    <s v="Kick, Punch... Fireball"/>
    <s v="Kick, Punch... Fireball is an FPS type arena game set inside the fantasy world."/>
    <n v="25000"/>
    <n v="1803"/>
    <x v="2"/>
    <x v="0"/>
    <s v="USD"/>
    <n v="1397413095"/>
    <n v="1394821095"/>
    <b v="0"/>
    <n v="22"/>
    <b v="0"/>
    <s v="games/video games"/>
    <n v="7"/>
    <n v="81.95"/>
    <x v="6"/>
    <s v="video games"/>
    <x v="1098"/>
  </r>
  <r>
    <n v="1099"/>
    <s v="Xeno - A Sci-Fi FPS"/>
    <s v="Xeno is an FPS which combines all the best elements of old school and modern games to create a fresh and unique gameplay experience."/>
    <n v="5000"/>
    <n v="25"/>
    <x v="2"/>
    <x v="1"/>
    <s v="GBP"/>
    <n v="1431547468"/>
    <n v="1428955468"/>
    <b v="0"/>
    <n v="1"/>
    <b v="0"/>
    <s v="games/video games"/>
    <n v="1"/>
    <n v="25"/>
    <x v="6"/>
    <s v="video games"/>
    <x v="1099"/>
  </r>
  <r>
    <n v="1100"/>
    <s v="Aeldengald Saga Book I"/>
    <s v="A retro style puzzle rpg with a dark story. Your decisions will influence the world and decide the outcome of the story."/>
    <n v="4000"/>
    <n v="100"/>
    <x v="2"/>
    <x v="12"/>
    <s v="EUR"/>
    <n v="1455417571"/>
    <n v="1452825571"/>
    <b v="0"/>
    <n v="10"/>
    <b v="0"/>
    <s v="games/video games"/>
    <n v="3"/>
    <n v="10"/>
    <x v="6"/>
    <s v="video games"/>
    <x v="1100"/>
  </r>
  <r>
    <n v="1101"/>
    <s v="Strain Wars"/>
    <s v="Different strains of marijuana leafs battling to the death to see which one is the top strain."/>
    <n v="100000"/>
    <n v="41"/>
    <x v="2"/>
    <x v="0"/>
    <s v="USD"/>
    <n v="1468519920"/>
    <n v="1466188338"/>
    <b v="0"/>
    <n v="6"/>
    <b v="0"/>
    <s v="games/video games"/>
    <n v="0"/>
    <n v="6.83"/>
    <x v="6"/>
    <s v="video games"/>
    <x v="1101"/>
  </r>
  <r>
    <n v="1102"/>
    <s v="Runers"/>
    <s v="Runers is a top-down rogue-like shooter where as you advance you create more powerful spells and fight fierce monsters and bosses."/>
    <n v="8000"/>
    <n v="425"/>
    <x v="2"/>
    <x v="0"/>
    <s v="USD"/>
    <n v="1386568740"/>
    <n v="1383095125"/>
    <b v="0"/>
    <n v="24"/>
    <b v="0"/>
    <s v="games/video games"/>
    <n v="5"/>
    <n v="17.71"/>
    <x v="6"/>
    <s v="video games"/>
    <x v="1102"/>
  </r>
  <r>
    <n v="1103"/>
    <s v="The Morgue"/>
    <s v="&quot;I go to work... I classify the bodies and store them accordingly... Sometimes I here noises... Other times is see her..."/>
    <n v="15000"/>
    <n v="243"/>
    <x v="2"/>
    <x v="0"/>
    <s v="USD"/>
    <n v="1466227190"/>
    <n v="1461043190"/>
    <b v="0"/>
    <n v="15"/>
    <b v="0"/>
    <s v="games/video games"/>
    <n v="2"/>
    <n v="16.2"/>
    <x v="6"/>
    <s v="video games"/>
    <x v="1103"/>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s v="video games"/>
    <x v="1104"/>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s v="video games"/>
    <x v="1105"/>
  </r>
  <r>
    <n v="1106"/>
    <s v="Backyard Zombies"/>
    <s v="Collect coins and save civilians while you blast your way through tons of zombies! Unlock new characters and levels!"/>
    <n v="400"/>
    <n v="165"/>
    <x v="2"/>
    <x v="0"/>
    <s v="USD"/>
    <n v="1333557975"/>
    <n v="1330969575"/>
    <b v="0"/>
    <n v="7"/>
    <b v="0"/>
    <s v="games/video games"/>
    <n v="41"/>
    <n v="23.57"/>
    <x v="6"/>
    <s v="video games"/>
    <x v="110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s v="video games"/>
    <x v="110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s v="video games"/>
    <x v="110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s v="video games"/>
    <x v="1109"/>
  </r>
  <r>
    <n v="1110"/>
    <s v="PSI - Role Playing Game"/>
    <s v="PSI is a game about a group of people dealing with the effects of Nightmares becoming reality, life will never be the same."/>
    <n v="50000"/>
    <n v="255"/>
    <x v="2"/>
    <x v="0"/>
    <s v="USD"/>
    <n v="1354919022"/>
    <n v="1352327022"/>
    <b v="0"/>
    <n v="11"/>
    <b v="0"/>
    <s v="games/video games"/>
    <n v="1"/>
    <n v="23.18"/>
    <x v="6"/>
    <s v="video games"/>
    <x v="1110"/>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s v="video games"/>
    <x v="111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s v="video games"/>
    <x v="1112"/>
  </r>
  <r>
    <n v="1113"/>
    <s v="A YouTube Gaming Channel"/>
    <s v="A start up YouTube PC Gaming channel named ''Jeansie''. Comprised of witty banter and slightly above average  gaming skills :)"/>
    <n v="1000"/>
    <n v="5"/>
    <x v="2"/>
    <x v="1"/>
    <s v="GBP"/>
    <n v="1408058820"/>
    <n v="1405466820"/>
    <b v="0"/>
    <n v="1"/>
    <b v="0"/>
    <s v="games/video games"/>
    <n v="1"/>
    <n v="5"/>
    <x v="6"/>
    <s v="video games"/>
    <x v="1113"/>
  </r>
  <r>
    <n v="1114"/>
    <s v="TeleRide"/>
    <s v="SciFi racing game for Android &amp; iOS platforms. Player gets a unique weapon which introduces an additional dimension to the competition."/>
    <n v="6000"/>
    <n v="10"/>
    <x v="2"/>
    <x v="1"/>
    <s v="GBP"/>
    <n v="1381306687"/>
    <n v="1378714687"/>
    <b v="0"/>
    <n v="3"/>
    <b v="0"/>
    <s v="games/video games"/>
    <n v="0"/>
    <n v="3.33"/>
    <x v="6"/>
    <s v="video games"/>
    <x v="1114"/>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s v="video games"/>
    <x v="1115"/>
  </r>
  <r>
    <n v="1116"/>
    <s v="Quest Remnants of Chaos"/>
    <s v="A medieval, post apocolyptic, Online, MMORPG. Class morphing, character customization game."/>
    <n v="500000"/>
    <n v="178.52"/>
    <x v="2"/>
    <x v="0"/>
    <s v="USD"/>
    <n v="1339273208"/>
    <n v="1334089208"/>
    <b v="0"/>
    <n v="10"/>
    <b v="0"/>
    <s v="games/video games"/>
    <n v="0"/>
    <n v="17.850000000000001"/>
    <x v="6"/>
    <s v="video games"/>
    <x v="1116"/>
  </r>
  <r>
    <n v="1117"/>
    <s v="Medieval Village"/>
    <s v="Experience the Medieval in your own village. Increase your village into a city and walk through the streets."/>
    <n v="1000"/>
    <n v="83"/>
    <x v="2"/>
    <x v="12"/>
    <s v="EUR"/>
    <n v="1451053313"/>
    <n v="1448461313"/>
    <b v="0"/>
    <n v="8"/>
    <b v="0"/>
    <s v="games/video games"/>
    <n v="8"/>
    <n v="10.38"/>
    <x v="6"/>
    <s v="video games"/>
    <x v="11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s v="video games"/>
    <x v="111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s v="video games"/>
    <x v="1119"/>
  </r>
  <r>
    <n v="1120"/>
    <s v="PlanEt Ninjahwah"/>
    <s v="Planet Ninjahwah is a highly anticipated futuristic action adventure game that will blow your mind!!"/>
    <n v="25000"/>
    <n v="0"/>
    <x v="2"/>
    <x v="0"/>
    <s v="USD"/>
    <n v="1319835400"/>
    <n v="1315947400"/>
    <b v="0"/>
    <n v="0"/>
    <b v="0"/>
    <s v="games/video games"/>
    <n v="0"/>
    <n v="0"/>
    <x v="6"/>
    <s v="video games"/>
    <x v="1120"/>
  </r>
  <r>
    <n v="1121"/>
    <s v="Pwincess"/>
    <s v="An action packed, side scrolling, platform jumping, laser shooting ADVENTURE that will be fun for everyone."/>
    <n v="250000"/>
    <n v="29"/>
    <x v="2"/>
    <x v="0"/>
    <s v="USD"/>
    <n v="1457904316"/>
    <n v="1455315916"/>
    <b v="0"/>
    <n v="5"/>
    <b v="0"/>
    <s v="games/video games"/>
    <n v="0"/>
    <n v="5.8"/>
    <x v="6"/>
    <s v="video games"/>
    <x v="1121"/>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s v="video games"/>
    <x v="1122"/>
  </r>
  <r>
    <n v="1123"/>
    <s v="Droplets"/>
    <s v="Fast paced mobile game where you control a rain drop by tilting your screen. Absorb other rain drops to go faster, but avoid clouds."/>
    <n v="5000"/>
    <n v="11"/>
    <x v="2"/>
    <x v="0"/>
    <s v="USD"/>
    <n v="1397910848"/>
    <n v="1395318848"/>
    <b v="0"/>
    <n v="3"/>
    <b v="0"/>
    <s v="games/video games"/>
    <n v="0"/>
    <n v="3.67"/>
    <x v="6"/>
    <s v="video games"/>
    <x v="112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s v="mobile games"/>
    <x v="1124"/>
  </r>
  <r>
    <n v="1125"/>
    <s v="Ultimate Supremacy"/>
    <s v="Ultimate Supremacy will be the ultimate in mobile gaming, if you love fighting and strategy games, you will love Ultimate Supremacy."/>
    <n v="3000"/>
    <n v="0"/>
    <x v="2"/>
    <x v="1"/>
    <s v="GBP"/>
    <n v="1443193130"/>
    <n v="1438009130"/>
    <b v="0"/>
    <n v="0"/>
    <b v="0"/>
    <s v="games/mobile games"/>
    <n v="0"/>
    <n v="0"/>
    <x v="6"/>
    <s v="mobile games"/>
    <x v="1125"/>
  </r>
  <r>
    <n v="1126"/>
    <s v="GAMING TO LEARN"/>
    <s v="Imagine a science class where the teacher walks in a says &quot;Take out your cell phone and play a game.&quot;"/>
    <n v="2000"/>
    <n v="10"/>
    <x v="2"/>
    <x v="0"/>
    <s v="USD"/>
    <n v="1468482694"/>
    <n v="1465890694"/>
    <b v="0"/>
    <n v="2"/>
    <b v="0"/>
    <s v="games/mobile games"/>
    <n v="1"/>
    <n v="5"/>
    <x v="6"/>
    <s v="mobile games"/>
    <x v="1126"/>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s v="mobile games"/>
    <x v="1127"/>
  </r>
  <r>
    <n v="1128"/>
    <s v="Flying Turds"/>
    <s v="#havingfunFTW"/>
    <n v="1000"/>
    <n v="1"/>
    <x v="2"/>
    <x v="1"/>
    <s v="GBP"/>
    <n v="1407425717"/>
    <n v="1404833717"/>
    <b v="0"/>
    <n v="1"/>
    <b v="0"/>
    <s v="games/mobile games"/>
    <n v="0"/>
    <n v="1"/>
    <x v="6"/>
    <s v="mobile games"/>
    <x v="1128"/>
  </r>
  <r>
    <n v="1129"/>
    <s v="Angry words with Friends"/>
    <s v="This app will provide you with the ability to use your most favorite profanities while playing a game with your friends."/>
    <n v="20000"/>
    <n v="21"/>
    <x v="2"/>
    <x v="0"/>
    <s v="USD"/>
    <n v="1465107693"/>
    <n v="1462515693"/>
    <b v="0"/>
    <n v="2"/>
    <b v="0"/>
    <s v="games/mobile games"/>
    <n v="0"/>
    <n v="10.5"/>
    <x v="6"/>
    <s v="mobile games"/>
    <x v="1129"/>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s v="mobile games"/>
    <x v="1130"/>
  </r>
  <r>
    <n v="1131"/>
    <s v="Hot Potato - The App"/>
    <s v="Don't drop it like it's hot..Hot Potato is a battle between friends. Compete to keep Mr Potato off the ground. Who will drop him first?"/>
    <n v="40000"/>
    <n v="0"/>
    <x v="2"/>
    <x v="2"/>
    <s v="AUD"/>
    <n v="1450993668"/>
    <n v="1448401668"/>
    <b v="0"/>
    <n v="0"/>
    <b v="0"/>
    <s v="games/mobile games"/>
    <n v="0"/>
    <n v="0"/>
    <x v="6"/>
    <s v="mobile games"/>
    <x v="1131"/>
  </r>
  <r>
    <n v="1132"/>
    <s v="One"/>
    <s v="One is a simple mobile game about exploring the connections between all living things. Featuring hand-painted art."/>
    <n v="10000"/>
    <n v="1438"/>
    <x v="2"/>
    <x v="5"/>
    <s v="CAD"/>
    <n v="1483238771"/>
    <n v="1480646771"/>
    <b v="0"/>
    <n v="13"/>
    <b v="0"/>
    <s v="games/mobile games"/>
    <n v="14"/>
    <n v="110.62"/>
    <x v="6"/>
    <s v="mobile games"/>
    <x v="1132"/>
  </r>
  <r>
    <n v="1133"/>
    <s v="Ping"/>
    <s v="Ping is a simple game currently in the design process, where the player lives off of the power of their connection to the internet."/>
    <n v="3000"/>
    <n v="20"/>
    <x v="2"/>
    <x v="1"/>
    <s v="GBP"/>
    <n v="1406799981"/>
    <n v="1404207981"/>
    <b v="0"/>
    <n v="1"/>
    <b v="0"/>
    <s v="games/mobile games"/>
    <n v="1"/>
    <n v="20"/>
    <x v="6"/>
    <s v="mobile games"/>
    <x v="1133"/>
  </r>
  <r>
    <n v="1134"/>
    <s v="New Mario Bro's style game!"/>
    <s v="We are creating a new Mario Bro's style game called KFK:Original. It's challenging, fun and totally awesome!!!"/>
    <n v="25000"/>
    <n v="1"/>
    <x v="2"/>
    <x v="2"/>
    <s v="AUD"/>
    <n v="1417235580"/>
    <n v="1416034228"/>
    <b v="0"/>
    <n v="1"/>
    <b v="0"/>
    <s v="games/mobile games"/>
    <n v="0"/>
    <n v="1"/>
    <x v="6"/>
    <s v="mobile games"/>
    <x v="1134"/>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s v="mobile games"/>
    <x v="1136"/>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s v="mobile games"/>
    <x v="1137"/>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s v="mobile games"/>
    <x v="1138"/>
  </r>
  <r>
    <n v="1139"/>
    <s v="Soulwalker"/>
    <s v="Take control of the Void and bend it to your will as you perfect your strategy and amass your deck. The light gathers, your power grows"/>
    <n v="8000"/>
    <n v="5"/>
    <x v="2"/>
    <x v="0"/>
    <s v="USD"/>
    <n v="1420100426"/>
    <n v="1417508426"/>
    <b v="0"/>
    <n v="1"/>
    <b v="0"/>
    <s v="games/mobile games"/>
    <n v="0"/>
    <n v="5"/>
    <x v="6"/>
    <s v="mobile games"/>
    <x v="1139"/>
  </r>
  <r>
    <n v="1140"/>
    <s v="Medieval Empire by Bear Games"/>
    <s v="We are creating the next epic Massive Multiplayer Online-Real Time Strategy game and we want you to be a part of it!"/>
    <n v="5000"/>
    <n v="0"/>
    <x v="2"/>
    <x v="1"/>
    <s v="GBP"/>
    <n v="1438859121"/>
    <n v="1436267121"/>
    <b v="0"/>
    <n v="0"/>
    <b v="0"/>
    <s v="games/mobile games"/>
    <n v="0"/>
    <n v="0"/>
    <x v="6"/>
    <s v="mobile games"/>
    <x v="1140"/>
  </r>
  <r>
    <n v="1141"/>
    <s v="Arena Z - Zombie Survival"/>
    <s v="I think this will be a great game!"/>
    <n v="500"/>
    <n v="0"/>
    <x v="2"/>
    <x v="12"/>
    <s v="EUR"/>
    <n v="1436460450"/>
    <n v="1433868450"/>
    <b v="0"/>
    <n v="0"/>
    <b v="0"/>
    <s v="games/mobile games"/>
    <n v="0"/>
    <n v="0"/>
    <x v="6"/>
    <s v="mobile games"/>
    <x v="1141"/>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s v="mobile games"/>
    <x v="1142"/>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s v="mobile games"/>
    <x v="1143"/>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s v="food trucks"/>
    <x v="1144"/>
  </r>
  <r>
    <n v="1145"/>
    <s v="A FORK IN THE ROAD food truck"/>
    <s v="Emphasizing locally and responsibly raised ingredients, serving delicious food! I need your help."/>
    <n v="80000"/>
    <n v="100"/>
    <x v="2"/>
    <x v="0"/>
    <s v="USD"/>
    <n v="1412272592"/>
    <n v="1407088592"/>
    <b v="0"/>
    <n v="1"/>
    <b v="0"/>
    <s v="food/food trucks"/>
    <n v="0"/>
    <n v="100"/>
    <x v="7"/>
    <s v="food trucks"/>
    <x v="1145"/>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s v="food trucks"/>
    <x v="1146"/>
  </r>
  <r>
    <n v="1147"/>
    <s v="baked pugtato"/>
    <s v="amazing gourmet baked potato truck with variable options for everyone, its always been my dream, help me make it come true :)."/>
    <n v="25000"/>
    <n v="0"/>
    <x v="2"/>
    <x v="5"/>
    <s v="CAD"/>
    <n v="1413760783"/>
    <n v="1408576783"/>
    <b v="0"/>
    <n v="0"/>
    <b v="0"/>
    <s v="food/food trucks"/>
    <n v="0"/>
    <n v="0"/>
    <x v="7"/>
    <s v="food trucks"/>
    <x v="1147"/>
  </r>
  <r>
    <n v="1148"/>
    <s v="Warren's / Adilyn's Rollin' Bistro"/>
    <s v="New local (Louisville, KY.) food truck with a refreshing spin on rolling kitchens."/>
    <n v="15000"/>
    <n v="73"/>
    <x v="2"/>
    <x v="0"/>
    <s v="USD"/>
    <n v="1480568781"/>
    <n v="1477973181"/>
    <b v="0"/>
    <n v="3"/>
    <b v="0"/>
    <s v="food/food trucks"/>
    <n v="0"/>
    <n v="24.33"/>
    <x v="7"/>
    <s v="food trucks"/>
    <x v="1148"/>
  </r>
  <r>
    <n v="1149"/>
    <s v="The Floridian Food Truck"/>
    <s v="Bringing culturally diverse Floridian cuisine to the people!"/>
    <n v="50000"/>
    <n v="75"/>
    <x v="2"/>
    <x v="0"/>
    <s v="USD"/>
    <n v="1466096566"/>
    <n v="1463504566"/>
    <b v="0"/>
    <n v="2"/>
    <b v="0"/>
    <s v="food/food trucks"/>
    <n v="0"/>
    <n v="37.5"/>
    <x v="7"/>
    <s v="food trucks"/>
    <x v="1149"/>
  </r>
  <r>
    <n v="1150"/>
    <s v="Chef Po's Food Truck"/>
    <s v="Bringing delicious authentic and fusion Taiwanese Food to the West Coast."/>
    <n v="2500"/>
    <n v="252"/>
    <x v="2"/>
    <x v="0"/>
    <s v="USD"/>
    <n v="1452293675"/>
    <n v="1447109675"/>
    <b v="0"/>
    <n v="6"/>
    <b v="0"/>
    <s v="food/food trucks"/>
    <n v="10"/>
    <n v="42"/>
    <x v="7"/>
    <s v="food trucks"/>
    <x v="1150"/>
  </r>
  <r>
    <n v="1151"/>
    <s v="Blaze'n Pontiac Grill"/>
    <s v="Basically home style foods as huge sandwiches, burgers, and apps. Limitited to NOTHING. Irish,Mexican, cajÃ£n, southern bqq even veggies"/>
    <n v="25000"/>
    <n v="0"/>
    <x v="2"/>
    <x v="0"/>
    <s v="USD"/>
    <n v="1441592863"/>
    <n v="1439000863"/>
    <b v="0"/>
    <n v="0"/>
    <b v="0"/>
    <s v="food/food trucks"/>
    <n v="0"/>
    <n v="0"/>
    <x v="7"/>
    <s v="food trucks"/>
    <x v="1151"/>
  </r>
  <r>
    <n v="1152"/>
    <s v="Peruvian King Food Truck"/>
    <s v="Peruvian food truck with an LA twist."/>
    <n v="16000"/>
    <n v="911"/>
    <x v="2"/>
    <x v="0"/>
    <s v="USD"/>
    <n v="1431709312"/>
    <n v="1429117312"/>
    <b v="0"/>
    <n v="15"/>
    <b v="0"/>
    <s v="food/food trucks"/>
    <n v="6"/>
    <n v="60.73"/>
    <x v="7"/>
    <s v="food trucks"/>
    <x v="1152"/>
  </r>
  <r>
    <n v="1153"/>
    <s v="The Cold Spot Mobile Trailer"/>
    <s v="A mobile concession trailer for snow cones, ice cream, smoothies and more"/>
    <n v="8000"/>
    <n v="50"/>
    <x v="2"/>
    <x v="0"/>
    <s v="USD"/>
    <n v="1434647305"/>
    <n v="1432055305"/>
    <b v="0"/>
    <n v="1"/>
    <b v="0"/>
    <s v="food/food trucks"/>
    <n v="1"/>
    <n v="50"/>
    <x v="7"/>
    <s v="food trucks"/>
    <x v="1153"/>
  </r>
  <r>
    <n v="1154"/>
    <s v="Food Truck Funding"/>
    <s v="We're about to launch our first ever food truck to share our amazing food and we need your help! Be a part of our truck!"/>
    <n v="5000"/>
    <n v="325"/>
    <x v="2"/>
    <x v="0"/>
    <s v="USD"/>
    <n v="1441507006"/>
    <n v="1438915006"/>
    <b v="0"/>
    <n v="3"/>
    <b v="0"/>
    <s v="food/food trucks"/>
    <n v="7"/>
    <n v="108.33"/>
    <x v="7"/>
    <s v="food trucks"/>
    <x v="1154"/>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s v="food trucks"/>
    <x v="1155"/>
  </r>
  <r>
    <n v="1156"/>
    <s v="Harley Hawg Dogs, Inc"/>
    <s v="A Food Truck featuring Deep Fried Natural Casing Beef/Pork mix Hot Dogs, New York Style Rippers. Also serving Fresh Cut Fries."/>
    <n v="6500"/>
    <n v="0"/>
    <x v="2"/>
    <x v="0"/>
    <s v="USD"/>
    <n v="1424742162"/>
    <n v="1422150162"/>
    <b v="0"/>
    <n v="0"/>
    <b v="0"/>
    <s v="food/food trucks"/>
    <n v="0"/>
    <n v="0"/>
    <x v="7"/>
    <s v="food trucks"/>
    <x v="1156"/>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s v="food trucks"/>
    <x v="1157"/>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s v="food trucks"/>
    <x v="1158"/>
  </r>
  <r>
    <n v="1159"/>
    <s v="Skewed Up Food Truck"/>
    <s v="Skewed Up food truck is my dream and need help getting it started, presenting some to the bank for my loan, spice up logo, etc."/>
    <n v="6750"/>
    <n v="0"/>
    <x v="2"/>
    <x v="0"/>
    <s v="USD"/>
    <n v="1435679100"/>
    <n v="1433006765"/>
    <b v="0"/>
    <n v="0"/>
    <b v="0"/>
    <s v="food/food trucks"/>
    <n v="0"/>
    <n v="0"/>
    <x v="7"/>
    <s v="food trucks"/>
    <x v="115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s v="food trucks"/>
    <x v="116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s v="food trucks"/>
    <x v="1161"/>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s v="food trucks"/>
    <x v="1162"/>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s v="food trucks"/>
    <x v="1163"/>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s v="food trucks"/>
    <x v="1164"/>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s v="food trucks"/>
    <x v="1165"/>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s v="food trucks"/>
    <x v="1166"/>
  </r>
  <r>
    <n v="1167"/>
    <s v="Empanada Express Food Truck"/>
    <s v="A mobile food truck serving up a Latino-inspired fusion cuisine using fresh, local, &amp; organic ingredients!"/>
    <n v="60000"/>
    <n v="979"/>
    <x v="2"/>
    <x v="0"/>
    <s v="USD"/>
    <n v="1410543495"/>
    <n v="1407865095"/>
    <b v="0"/>
    <n v="16"/>
    <b v="0"/>
    <s v="food/food trucks"/>
    <n v="2"/>
    <n v="61.19"/>
    <x v="7"/>
    <s v="food trucks"/>
    <x v="1167"/>
  </r>
  <r>
    <n v="1168"/>
    <s v="SiMpLy FreSH fOoD TrUck"/>
    <s v="Simply fresh farm to table on wheels working close with local farms to ensure the highest of quality of product ."/>
    <n v="18000"/>
    <n v="1020"/>
    <x v="2"/>
    <x v="0"/>
    <s v="USD"/>
    <n v="1474507065"/>
    <n v="1471915065"/>
    <b v="0"/>
    <n v="3"/>
    <b v="0"/>
    <s v="food/food trucks"/>
    <n v="6"/>
    <n v="340"/>
    <x v="7"/>
    <s v="food trucks"/>
    <x v="1168"/>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s v="food trucks"/>
    <x v="1169"/>
  </r>
  <r>
    <n v="1170"/>
    <s v="Its A Rib Thing"/>
    <s v="They are sweet, sticky and incredibly addictive. People are left with a huge smile and a full stomach but still ask for more!!!"/>
    <n v="25000"/>
    <n v="100"/>
    <x v="2"/>
    <x v="1"/>
    <s v="GBP"/>
    <n v="1433021171"/>
    <n v="1430429171"/>
    <b v="0"/>
    <n v="2"/>
    <b v="0"/>
    <s v="food/food trucks"/>
    <n v="0"/>
    <n v="50"/>
    <x v="7"/>
    <s v="food trucks"/>
    <x v="1170"/>
  </r>
  <r>
    <n v="1171"/>
    <s v="The Mean Green Purple Machine"/>
    <s v="Tulsa's first true biodiesel, alternative energy powered food truck! Oh yeah, and delicious food!"/>
    <n v="25000"/>
    <n v="25"/>
    <x v="2"/>
    <x v="0"/>
    <s v="USD"/>
    <n v="1415909927"/>
    <n v="1414351127"/>
    <b v="0"/>
    <n v="1"/>
    <b v="0"/>
    <s v="food/food trucks"/>
    <n v="0"/>
    <n v="25"/>
    <x v="7"/>
    <s v="food trucks"/>
    <x v="1171"/>
  </r>
  <r>
    <n v="1172"/>
    <s v="let your dayz take you to the dogs."/>
    <s v="Bringing YOUR favorite dog recipes to the streets."/>
    <n v="9000"/>
    <n v="0"/>
    <x v="2"/>
    <x v="0"/>
    <s v="USD"/>
    <n v="1408551752"/>
    <n v="1405959752"/>
    <b v="0"/>
    <n v="0"/>
    <b v="0"/>
    <s v="food/food trucks"/>
    <n v="0"/>
    <n v="0"/>
    <x v="7"/>
    <s v="food trucks"/>
    <x v="117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s v="food trucks"/>
    <x v="1173"/>
  </r>
  <r>
    <n v="1174"/>
    <s v="Give The Black Burro a Stable Stable"/>
    <s v="Help me purchase a parking space to be the Burro's permanant home, I need your help to raise $15,000!"/>
    <n v="15000"/>
    <n v="886"/>
    <x v="2"/>
    <x v="0"/>
    <s v="USD"/>
    <n v="1462738327"/>
    <n v="1460146327"/>
    <b v="0"/>
    <n v="19"/>
    <b v="0"/>
    <s v="food/food trucks"/>
    <n v="6"/>
    <n v="46.63"/>
    <x v="7"/>
    <s v="food trucks"/>
    <x v="1174"/>
  </r>
  <r>
    <n v="1175"/>
    <s v="Bad To The Cone Food Service ATX"/>
    <s v="&quot;Create-Your-Cone&quot;. Freshly made waffle cones stuffed with your choice of yummy ingredients, or frozen yogurt!"/>
    <n v="20000"/>
    <n v="585"/>
    <x v="2"/>
    <x v="0"/>
    <s v="USD"/>
    <n v="1436981339"/>
    <n v="1434389339"/>
    <b v="0"/>
    <n v="9"/>
    <b v="0"/>
    <s v="food/food trucks"/>
    <n v="3"/>
    <n v="65"/>
    <x v="7"/>
    <s v="food trucks"/>
    <x v="1175"/>
  </r>
  <r>
    <n v="1176"/>
    <s v="Mirlin's Sushi"/>
    <s v="Mirlins Sushi!_x000a_Find us on Facebook!_x000a_(Gives backers a voice, and a direct link to us! No kickstarter disappearing act here!)"/>
    <n v="175000"/>
    <n v="10"/>
    <x v="2"/>
    <x v="2"/>
    <s v="AUD"/>
    <n v="1488805200"/>
    <n v="1484094498"/>
    <b v="0"/>
    <n v="1"/>
    <b v="0"/>
    <s v="food/food trucks"/>
    <n v="0"/>
    <n v="10"/>
    <x v="7"/>
    <s v="food trucks"/>
    <x v="1176"/>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s v="food trucks"/>
    <x v="1177"/>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s v="food trucks"/>
    <x v="1178"/>
  </r>
  <r>
    <n v="1179"/>
    <s v="El Camion Roja"/>
    <s v="Mexican Style Food Truck, run by a Red Seal Chef, in a town with NO MEXICAN FOOD! That is a culinary emergency situation!"/>
    <n v="60000"/>
    <n v="3200"/>
    <x v="2"/>
    <x v="5"/>
    <s v="CAD"/>
    <n v="1446052627"/>
    <n v="1443460627"/>
    <b v="0"/>
    <n v="5"/>
    <b v="0"/>
    <s v="food/food trucks"/>
    <n v="5"/>
    <n v="640"/>
    <x v="7"/>
    <s v="food trucks"/>
    <x v="117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s v="food trucks"/>
    <x v="1180"/>
  </r>
  <r>
    <n v="1181"/>
    <s v="Gringo Loco Tacos Food Truck"/>
    <s v="Bringing the best tacos to the streets of Chicago!"/>
    <n v="50000"/>
    <n v="4"/>
    <x v="2"/>
    <x v="0"/>
    <s v="USD"/>
    <n v="1425197321"/>
    <n v="1422605321"/>
    <b v="0"/>
    <n v="3"/>
    <b v="0"/>
    <s v="food/food trucks"/>
    <n v="0"/>
    <n v="1.33"/>
    <x v="7"/>
    <s v="food trucks"/>
    <x v="118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s v="food trucks"/>
    <x v="1182"/>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s v="food trucks"/>
    <x v="1183"/>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s v="photobooks"/>
    <x v="118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s v="photobooks"/>
    <x v="118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s v="photobooks"/>
    <x v="118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s v="photobooks"/>
    <x v="1187"/>
  </r>
  <r>
    <n v="1188"/>
    <s v="Because Dance."/>
    <s v="A photobook of young dancers and their inspiring stories, photographed in beautiful and unique locations."/>
    <n v="2000"/>
    <n v="3211"/>
    <x v="0"/>
    <x v="5"/>
    <s v="CAD"/>
    <n v="1482943740"/>
    <n v="1481129340"/>
    <b v="0"/>
    <n v="85"/>
    <b v="1"/>
    <s v="photography/photobooks"/>
    <n v="161"/>
    <n v="37.78"/>
    <x v="8"/>
    <s v="photobooks"/>
    <x v="1188"/>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s v="photobooks"/>
    <x v="1189"/>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s v="photobooks"/>
    <x v="119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s v="photobooks"/>
    <x v="1191"/>
  </r>
  <r>
    <n v="1192"/>
    <s v="Other Worlds - A Make 100 Project"/>
    <s v="A macro landscape photography art book &amp; limited edition prints. A Make 100 project."/>
    <n v="100"/>
    <n v="290"/>
    <x v="0"/>
    <x v="1"/>
    <s v="GBP"/>
    <n v="1486814978"/>
    <n v="1484222978"/>
    <b v="0"/>
    <n v="15"/>
    <b v="1"/>
    <s v="photography/photobooks"/>
    <n v="290"/>
    <n v="19.329999999999998"/>
    <x v="8"/>
    <s v="photobooks"/>
    <x v="119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s v="photobooks"/>
    <x v="119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s v="photobooks"/>
    <x v="1194"/>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s v="photobooks"/>
    <x v="1195"/>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s v="photobooks"/>
    <x v="119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s v="photobooks"/>
    <x v="1197"/>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s v="photobooks"/>
    <x v="119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s v="photobooks"/>
    <x v="1199"/>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s v="photobooks"/>
    <x v="120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s v="photobooks"/>
    <x v="120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s v="photobooks"/>
    <x v="1202"/>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s v="photobooks"/>
    <x v="1203"/>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s v="photobooks"/>
    <x v="1204"/>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s v="photobooks"/>
    <x v="1205"/>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s v="photobooks"/>
    <x v="1206"/>
  </r>
  <r>
    <n v="1207"/>
    <s v="ITALIANA"/>
    <s v="A humanistic photo book about ancestral &amp; post-modern Italy."/>
    <n v="16700"/>
    <n v="17396"/>
    <x v="0"/>
    <x v="13"/>
    <s v="EUR"/>
    <n v="1459418400"/>
    <n v="1456827573"/>
    <b v="0"/>
    <n v="141"/>
    <b v="1"/>
    <s v="photography/photobooks"/>
    <n v="104"/>
    <n v="123.38"/>
    <x v="8"/>
    <s v="photobooks"/>
    <x v="1207"/>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s v="photobooks"/>
    <x v="1208"/>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s v="photobooks"/>
    <x v="1209"/>
  </r>
  <r>
    <n v="1210"/>
    <s v="Det Andra GÃ¶teborg"/>
    <s v="En fotobok om livet i det enda andra GÃ¶teborg i vÃ¤rlden"/>
    <n v="20000"/>
    <n v="50863"/>
    <x v="0"/>
    <x v="11"/>
    <s v="SEK"/>
    <n v="1433106000"/>
    <n v="1431124572"/>
    <b v="0"/>
    <n v="103"/>
    <b v="1"/>
    <s v="photography/photobooks"/>
    <n v="254"/>
    <n v="493.82"/>
    <x v="8"/>
    <s v="photobooks"/>
    <x v="1210"/>
  </r>
  <r>
    <n v="1211"/>
    <s v="500 Views of Japan"/>
    <s v="From 2010 to 2015, I took over 15 000 photos in Japan. Here's 500 of them. Landscape, city view, people and so much more!"/>
    <n v="1000"/>
    <n v="1011"/>
    <x v="0"/>
    <x v="5"/>
    <s v="CAD"/>
    <n v="1465505261"/>
    <n v="1464209261"/>
    <b v="0"/>
    <n v="6"/>
    <b v="1"/>
    <s v="photography/photobooks"/>
    <n v="101"/>
    <n v="168.5"/>
    <x v="8"/>
    <s v="photobooks"/>
    <x v="121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s v="photobooks"/>
    <x v="1212"/>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s v="photobooks"/>
    <x v="1213"/>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s v="photobooks"/>
    <x v="1214"/>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s v="photobooks"/>
    <x v="1215"/>
  </r>
  <r>
    <n v="1216"/>
    <s v="In Training: a book of Bonsai photographs"/>
    <s v="A fine art photography book taking a new look at the art of bonsai."/>
    <n v="14000"/>
    <n v="20398"/>
    <x v="0"/>
    <x v="0"/>
    <s v="USD"/>
    <n v="1443826980"/>
    <n v="1441032457"/>
    <b v="0"/>
    <n v="222"/>
    <b v="1"/>
    <s v="photography/photobooks"/>
    <n v="146"/>
    <n v="91.88"/>
    <x v="8"/>
    <s v="photobooks"/>
    <x v="121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s v="photobooks"/>
    <x v="1217"/>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s v="photobooks"/>
    <x v="1218"/>
  </r>
  <r>
    <n v="1219"/>
    <s v="The Box"/>
    <s v="The Box is a fine art book of Ron Amato's innovative and seductive photography project."/>
    <n v="16350"/>
    <n v="26024"/>
    <x v="0"/>
    <x v="0"/>
    <s v="USD"/>
    <n v="1476961513"/>
    <n v="1474369513"/>
    <b v="0"/>
    <n v="253"/>
    <b v="1"/>
    <s v="photography/photobooks"/>
    <n v="159"/>
    <n v="102.86"/>
    <x v="8"/>
    <s v="photobooks"/>
    <x v="1219"/>
  </r>
  <r>
    <n v="1220"/>
    <s v="All The People"/>
    <s v="A beautiful photo art book of portraits and conversations with people that may expand your idea of gender."/>
    <n v="15000"/>
    <n v="15565"/>
    <x v="0"/>
    <x v="12"/>
    <s v="EUR"/>
    <n v="1440515112"/>
    <n v="1437923112"/>
    <b v="0"/>
    <n v="140"/>
    <b v="1"/>
    <s v="photography/photobooks"/>
    <n v="104"/>
    <n v="111.18"/>
    <x v="8"/>
    <s v="photobooks"/>
    <x v="12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s v="photobooks"/>
    <x v="1221"/>
  </r>
  <r>
    <n v="1222"/>
    <s v="Project Pilgrim"/>
    <s v="Project Pilgrim is my effort to work towards normalizing mental health."/>
    <n v="4000"/>
    <n v="11215"/>
    <x v="0"/>
    <x v="5"/>
    <s v="CAD"/>
    <n v="1459483200"/>
    <n v="1456852647"/>
    <b v="0"/>
    <n v="138"/>
    <b v="1"/>
    <s v="photography/photobooks"/>
    <n v="280"/>
    <n v="81.27"/>
    <x v="8"/>
    <s v="photobooks"/>
    <x v="1222"/>
  </r>
  <r>
    <n v="1223"/>
    <s v="YOSEMITE PEOPLE"/>
    <s v="A photography book focusing on the people rather than the nature at Yosemite National Park."/>
    <n v="19800"/>
    <n v="22197"/>
    <x v="0"/>
    <x v="0"/>
    <s v="USD"/>
    <n v="1478754909"/>
    <n v="1476159309"/>
    <b v="0"/>
    <n v="191"/>
    <b v="1"/>
    <s v="photography/photobooks"/>
    <n v="112"/>
    <n v="116.21"/>
    <x v="8"/>
    <s v="photobooks"/>
    <x v="1223"/>
  </r>
  <r>
    <n v="1224"/>
    <s v="&quot;I Dreamed Last Night&quot; Album (Canceled)"/>
    <s v="Modern Celtic influenced CD.  Help me finish what I started before the stroke."/>
    <n v="15000"/>
    <n v="1060"/>
    <x v="1"/>
    <x v="0"/>
    <s v="USD"/>
    <n v="1402060302"/>
    <n v="1396876302"/>
    <b v="0"/>
    <n v="18"/>
    <b v="0"/>
    <s v="music/world music"/>
    <n v="7"/>
    <n v="58.89"/>
    <x v="4"/>
    <s v="world music"/>
    <x v="1224"/>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s v="world music"/>
    <x v="1225"/>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s v="world music"/>
    <x v="1226"/>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s v="world music"/>
    <x v="1227"/>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s v="world music"/>
    <x v="122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s v="world music"/>
    <x v="1229"/>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s v="world music"/>
    <x v="12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s v="world music"/>
    <x v="12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s v="world music"/>
    <x v="12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s v="world music"/>
    <x v="12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s v="world music"/>
    <x v="1234"/>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s v="world music"/>
    <x v="1235"/>
  </r>
  <r>
    <n v="1236"/>
    <s v="&quot;Volando&quot; CD Release (Canceled)"/>
    <s v="Raising money to give the musicians their due."/>
    <n v="2500"/>
    <n v="0"/>
    <x v="1"/>
    <x v="0"/>
    <s v="USD"/>
    <n v="1343491200"/>
    <n v="1342801164"/>
    <b v="0"/>
    <n v="0"/>
    <b v="0"/>
    <s v="music/world music"/>
    <n v="0"/>
    <n v="0"/>
    <x v="4"/>
    <s v="world music"/>
    <x v="1236"/>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s v="world music"/>
    <x v="1237"/>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s v="world music"/>
    <x v="1238"/>
  </r>
  <r>
    <n v="1239"/>
    <s v="Help Calmenco! finance new CD and Tour (Canceled)"/>
    <s v="Please consider helping us with our new CD and Riverdance Tour"/>
    <n v="2500"/>
    <n v="0"/>
    <x v="1"/>
    <x v="0"/>
    <s v="USD"/>
    <n v="1325804767"/>
    <n v="1323212767"/>
    <b v="0"/>
    <n v="0"/>
    <b v="0"/>
    <s v="music/world music"/>
    <n v="0"/>
    <n v="0"/>
    <x v="4"/>
    <s v="world music"/>
    <x v="1239"/>
  </r>
  <r>
    <n v="1240"/>
    <s v="Message of Peace, Love &amp; Unity (Canceled)"/>
    <s v="Sharing positive vibes of Peace, Love &amp; Unity with the World through conscious Reggae Music!"/>
    <n v="8000"/>
    <n v="241"/>
    <x v="1"/>
    <x v="0"/>
    <s v="USD"/>
    <n v="1373665860"/>
    <n v="1368579457"/>
    <b v="0"/>
    <n v="8"/>
    <b v="0"/>
    <s v="music/world music"/>
    <n v="3"/>
    <n v="30.13"/>
    <x v="4"/>
    <s v="world music"/>
    <x v="124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s v="world music"/>
    <x v="124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s v="world music"/>
    <x v="124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s v="world music"/>
    <x v="1243"/>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s v="rock"/>
    <x v="124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s v="rock"/>
    <x v="124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s v="rock"/>
    <x v="1246"/>
  </r>
  <r>
    <n v="1247"/>
    <s v="BRAIN DEAD to record debut EP with SLAYER producer!"/>
    <s v="BRAIN DEAD is going to record their debut EP and they need your help, Bozos!"/>
    <n v="3500"/>
    <n v="4275"/>
    <x v="0"/>
    <x v="0"/>
    <s v="USD"/>
    <n v="1367823655"/>
    <n v="1365231655"/>
    <b v="1"/>
    <n v="50"/>
    <b v="1"/>
    <s v="music/rock"/>
    <n v="122"/>
    <n v="85.5"/>
    <x v="4"/>
    <s v="rock"/>
    <x v="1247"/>
  </r>
  <r>
    <n v="1248"/>
    <s v="The Vandies // Full length album!"/>
    <s v="The Vandies make pop rock in glorious Portland, Oregon. Help us fund our first full length album!"/>
    <n v="2500"/>
    <n v="3791"/>
    <x v="0"/>
    <x v="0"/>
    <s v="USD"/>
    <n v="1402642740"/>
    <n v="1399563953"/>
    <b v="1"/>
    <n v="59"/>
    <b v="1"/>
    <s v="music/rock"/>
    <n v="152"/>
    <n v="64.25"/>
    <x v="4"/>
    <s v="rock"/>
    <x v="1248"/>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s v="rock"/>
    <x v="1249"/>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s v="rock"/>
    <x v="1250"/>
  </r>
  <r>
    <n v="1251"/>
    <s v="Jack Oblivian Harlan t Bobo Limes european tour"/>
    <s v="A tour of europe with 3 memphis artist, Jack Oblivian, Harlan T Bobo and Shawn Cripps."/>
    <n v="6000"/>
    <n v="6108"/>
    <x v="0"/>
    <x v="0"/>
    <s v="USD"/>
    <n v="1316979167"/>
    <n v="1311795167"/>
    <b v="1"/>
    <n v="74"/>
    <b v="1"/>
    <s v="music/rock"/>
    <n v="102"/>
    <n v="82.54"/>
    <x v="4"/>
    <s v="rock"/>
    <x v="125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s v="rock"/>
    <x v="1252"/>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s v="rock"/>
    <x v="1253"/>
  </r>
  <r>
    <n v="1254"/>
    <s v="Album4"/>
    <s v="Fresh off the heels of, &quot;Let the Waves Come in Threes,&quot; (#6 National Folk Chart) we're making a new record. Huge thanks for your help!"/>
    <n v="6700"/>
    <n v="13323"/>
    <x v="0"/>
    <x v="0"/>
    <s v="USD"/>
    <n v="1293857940"/>
    <n v="1288968886"/>
    <b v="1"/>
    <n v="141"/>
    <b v="1"/>
    <s v="music/rock"/>
    <n v="199"/>
    <n v="94.49"/>
    <x v="4"/>
    <s v="rock"/>
    <x v="1254"/>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s v="rock"/>
    <x v="12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s v="rock"/>
    <x v="125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s v="rock"/>
    <x v="1257"/>
  </r>
  <r>
    <n v="1258"/>
    <s v="Mustard Plug New Record!"/>
    <s v="Mustard Plug needs help funding their new record.  Please help the Grand Rapids, MI band put out their 7th record!"/>
    <n v="12000"/>
    <n v="25577.56"/>
    <x v="0"/>
    <x v="0"/>
    <s v="USD"/>
    <n v="1377960012"/>
    <n v="1375368012"/>
    <b v="1"/>
    <n v="670"/>
    <b v="1"/>
    <s v="music/rock"/>
    <n v="213"/>
    <n v="38.18"/>
    <x v="4"/>
    <s v="rock"/>
    <x v="1258"/>
  </r>
  <r>
    <n v="1259"/>
    <s v="Help Falling From One complete their CD!!!"/>
    <s v="Falling From One is currently in the studio recording their first CD and they need your help!"/>
    <n v="2500"/>
    <n v="2606"/>
    <x v="0"/>
    <x v="0"/>
    <s v="USD"/>
    <n v="1402286340"/>
    <n v="1399504664"/>
    <b v="1"/>
    <n v="96"/>
    <b v="1"/>
    <s v="music/rock"/>
    <n v="104"/>
    <n v="27.15"/>
    <x v="4"/>
    <s v="rock"/>
    <x v="1259"/>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s v="rock"/>
    <x v="1260"/>
  </r>
  <r>
    <n v="1261"/>
    <s v="The Puget EP's Vinyl Release"/>
    <s v="We just recorded a stellar EP and we're trying to put it out on vinyl.  Can you help these punx out?"/>
    <n v="2000"/>
    <n v="2025"/>
    <x v="0"/>
    <x v="0"/>
    <s v="USD"/>
    <n v="1390983227"/>
    <n v="1388391227"/>
    <b v="1"/>
    <n v="52"/>
    <b v="1"/>
    <s v="music/rock"/>
    <n v="101"/>
    <n v="38.94"/>
    <x v="4"/>
    <s v="rock"/>
    <x v="126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s v="rock"/>
    <x v="1262"/>
  </r>
  <r>
    <n v="1263"/>
    <s v="New Tropic Bombs EP ~ &quot;Return to Bomber Bay&quot;"/>
    <s v="A fresh batch of chaos from Toledo, Ohio's reggae-rockers, Tropic Bombs!"/>
    <n v="1500"/>
    <n v="1785"/>
    <x v="0"/>
    <x v="0"/>
    <s v="USD"/>
    <n v="1396054800"/>
    <n v="1393034470"/>
    <b v="1"/>
    <n v="41"/>
    <b v="1"/>
    <s v="music/rock"/>
    <n v="119"/>
    <n v="43.54"/>
    <x v="4"/>
    <s v="rock"/>
    <x v="1263"/>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s v="rock"/>
    <x v="126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s v="rock"/>
    <x v="1265"/>
  </r>
  <r>
    <n v="1266"/>
    <s v="Sensory Station's First EP"/>
    <s v="We are looking to record our first EP produced by Aaron Harris (ISIS/Palms) at Studio West."/>
    <n v="9500"/>
    <n v="9545"/>
    <x v="0"/>
    <x v="0"/>
    <s v="USD"/>
    <n v="1389474145"/>
    <n v="1386882145"/>
    <b v="1"/>
    <n v="50"/>
    <b v="1"/>
    <s v="music/rock"/>
    <n v="100"/>
    <n v="190.9"/>
    <x v="4"/>
    <s v="rock"/>
    <x v="126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s v="rock"/>
    <x v="1267"/>
  </r>
  <r>
    <n v="1268"/>
    <s v="Full Devil Jacket 2nd Album Release"/>
    <s v="Full Devil Jacket Is releasing their first record in over 12 yrs and we want you to be a part of it!"/>
    <n v="12000"/>
    <n v="14000"/>
    <x v="0"/>
    <x v="0"/>
    <s v="USD"/>
    <n v="1379708247"/>
    <n v="1377116247"/>
    <b v="1"/>
    <n v="182"/>
    <b v="1"/>
    <s v="music/rock"/>
    <n v="117"/>
    <n v="76.92"/>
    <x v="4"/>
    <s v="rock"/>
    <x v="1268"/>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s v="rock"/>
    <x v="1269"/>
  </r>
  <r>
    <n v="1270"/>
    <s v="Resolution15 records their next album, Svaha"/>
    <s v="We make awake metal using violins in place of guitars and want to record a full length album."/>
    <n v="10000"/>
    <n v="11472"/>
    <x v="0"/>
    <x v="0"/>
    <s v="USD"/>
    <n v="1332704042"/>
    <n v="1327523642"/>
    <b v="1"/>
    <n v="169"/>
    <b v="1"/>
    <s v="music/rock"/>
    <n v="115"/>
    <n v="67.88"/>
    <x v="4"/>
    <s v="rock"/>
    <x v="127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s v="rock"/>
    <x v="127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s v="rock"/>
    <x v="1272"/>
  </r>
  <r>
    <n v="1273"/>
    <s v="Run Coyote &quot;Youth Haunts&quot; - Vinyl LP and CD"/>
    <s v="Run Coyote is raising funds to produce their debut album - &quot;Youth Haunts&quot; - on vinyl LP and CD"/>
    <n v="4000"/>
    <n v="4140"/>
    <x v="0"/>
    <x v="5"/>
    <s v="CAD"/>
    <n v="1409506291"/>
    <n v="1406914291"/>
    <b v="1"/>
    <n v="54"/>
    <b v="1"/>
    <s v="music/rock"/>
    <n v="104"/>
    <n v="76.67"/>
    <x v="4"/>
    <s v="rock"/>
    <x v="1273"/>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s v="rock"/>
    <x v="1274"/>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s v="rock"/>
    <x v="1275"/>
  </r>
  <r>
    <n v="1276"/>
    <s v="MR. DREAM GOES TO JAIL"/>
    <s v="Sponsor this Brooklyn punk band's debut seven-inch, MR. DREAM GOES TO JAIL."/>
    <n v="3000"/>
    <n v="3132.63"/>
    <x v="0"/>
    <x v="0"/>
    <s v="USD"/>
    <n v="1251777600"/>
    <n v="1247504047"/>
    <b v="1"/>
    <n v="68"/>
    <b v="1"/>
    <s v="music/rock"/>
    <n v="104"/>
    <n v="46.07"/>
    <x v="4"/>
    <s v="rock"/>
    <x v="1276"/>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s v="rock"/>
    <x v="127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s v="rock"/>
    <x v="1278"/>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s v="rock"/>
    <x v="1279"/>
  </r>
  <r>
    <n v="1280"/>
    <s v="Nothing More's New Album"/>
    <s v="Nothing More is recording their forthcoming record and needs to join forces with you to make this album HUGE! "/>
    <n v="15000"/>
    <n v="16636.78"/>
    <x v="0"/>
    <x v="0"/>
    <s v="USD"/>
    <n v="1299003054"/>
    <n v="1291227054"/>
    <b v="1"/>
    <n v="130"/>
    <b v="1"/>
    <s v="music/rock"/>
    <n v="111"/>
    <n v="127.98"/>
    <x v="4"/>
    <s v="rock"/>
    <x v="1280"/>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s v="rock"/>
    <x v="128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s v="rock"/>
    <x v="1282"/>
  </r>
  <r>
    <n v="1283"/>
    <s v="Sketching In Stereo 3rd Album!"/>
    <s v="Our 3rd album is halfway complete, but we need your help to record, mix and master the final product!"/>
    <n v="1000"/>
    <n v="2110.5"/>
    <x v="0"/>
    <x v="0"/>
    <s v="USD"/>
    <n v="1362974400"/>
    <n v="1360948389"/>
    <b v="1"/>
    <n v="22"/>
    <b v="1"/>
    <s v="music/rock"/>
    <n v="211"/>
    <n v="95.93"/>
    <x v="4"/>
    <s v="rock"/>
    <x v="1283"/>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s v="plays"/>
    <x v="1284"/>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s v="plays"/>
    <x v="1285"/>
  </r>
  <r>
    <n v="1286"/>
    <s v="The Diary of a Nobody"/>
    <s v="A touring production of FRED's modern adaptation of the classic Victorian comic novel, reaching out to new audiences."/>
    <n v="1500"/>
    <n v="1625"/>
    <x v="0"/>
    <x v="1"/>
    <s v="GBP"/>
    <n v="1424181600"/>
    <n v="1423041227"/>
    <b v="0"/>
    <n v="20"/>
    <b v="1"/>
    <s v="theater/plays"/>
    <n v="108"/>
    <n v="81.25"/>
    <x v="1"/>
    <s v="plays"/>
    <x v="128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s v="plays"/>
    <x v="1288"/>
  </r>
  <r>
    <n v="1289"/>
    <s v="No Brains for Dinner"/>
    <s v="A chilling original Edwardian Comedy of errors and foolishness made for the Patrick Henry College stage."/>
    <n v="1500"/>
    <n v="1876"/>
    <x v="0"/>
    <x v="0"/>
    <s v="USD"/>
    <n v="1483499645"/>
    <n v="1480907645"/>
    <b v="0"/>
    <n v="52"/>
    <b v="1"/>
    <s v="theater/plays"/>
    <n v="125"/>
    <n v="36.08"/>
    <x v="1"/>
    <s v="plays"/>
    <x v="1289"/>
  </r>
  <r>
    <n v="1290"/>
    <s v="I Died... I Came Back, ... Whatever"/>
    <s v="Sometimes your Heart has to STOP for your Life to START."/>
    <n v="3500"/>
    <n v="3800"/>
    <x v="0"/>
    <x v="0"/>
    <s v="USD"/>
    <n v="1429772340"/>
    <n v="1427121931"/>
    <b v="0"/>
    <n v="86"/>
    <b v="1"/>
    <s v="theater/plays"/>
    <n v="109"/>
    <n v="44.19"/>
    <x v="1"/>
    <s v="plays"/>
    <x v="129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s v="plays"/>
    <x v="1291"/>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s v="plays"/>
    <x v="1292"/>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s v="plays"/>
    <x v="1293"/>
  </r>
  <r>
    <n v="1294"/>
    <s v="HELMER'S LOO"/>
    <s v="We have an award-winning Danish play, now we just need a bathroom set to perform it in. Spend a penny to help us build the set!"/>
    <n v="500"/>
    <n v="610"/>
    <x v="0"/>
    <x v="1"/>
    <s v="GBP"/>
    <n v="1445252400"/>
    <n v="1443696797"/>
    <b v="0"/>
    <n v="22"/>
    <b v="1"/>
    <s v="theater/plays"/>
    <n v="122"/>
    <n v="27.73"/>
    <x v="1"/>
    <s v="plays"/>
    <x v="129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s v="plays"/>
    <x v="129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s v="plays"/>
    <x v="129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s v="plays"/>
    <x v="1297"/>
  </r>
  <r>
    <n v="1298"/>
    <s v="Dinosaur Dreams"/>
    <s v="A play that raises awareness for mental health and explores the psychological effects childhood abuse can have on an adult."/>
    <n v="2000"/>
    <n v="2093"/>
    <x v="0"/>
    <x v="1"/>
    <s v="GBP"/>
    <n v="1461860432"/>
    <n v="1459268432"/>
    <b v="0"/>
    <n v="33"/>
    <b v="1"/>
    <s v="theater/plays"/>
    <n v="105"/>
    <n v="63.42"/>
    <x v="1"/>
    <s v="plays"/>
    <x v="1298"/>
  </r>
  <r>
    <n v="1299"/>
    <s v="The (out)Siders Project"/>
    <s v="A new work inspired by the classic novel and created by Dallas teens under the direction of professional artists."/>
    <n v="3500"/>
    <n v="4340"/>
    <x v="0"/>
    <x v="0"/>
    <s v="USD"/>
    <n v="1436902359"/>
    <n v="1434310359"/>
    <b v="0"/>
    <n v="32"/>
    <b v="1"/>
    <s v="theater/plays"/>
    <n v="124"/>
    <n v="135.63"/>
    <x v="1"/>
    <s v="plays"/>
    <x v="129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s v="plays"/>
    <x v="1301"/>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r>
  <r>
    <n v="1303"/>
    <s v="Forward Arena Theatre Company: Summer Season"/>
    <s v="Groundbreaking queer theatre."/>
    <n v="3500"/>
    <n v="4559.13"/>
    <x v="0"/>
    <x v="1"/>
    <s v="GBP"/>
    <n v="1469962800"/>
    <n v="1468578920"/>
    <b v="0"/>
    <n v="108"/>
    <b v="1"/>
    <s v="theater/plays"/>
    <n v="130"/>
    <n v="42.21"/>
    <x v="1"/>
    <s v="plays"/>
    <x v="1303"/>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s v="wearables"/>
    <x v="130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s v="wearables"/>
    <x v="130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s v="wearables"/>
    <x v="1306"/>
  </r>
  <r>
    <n v="1307"/>
    <s v="VR Card - Customized Virtual Reality Viewer (Canceled)"/>
    <s v="Get VR to Everyone with Mailable, Ready to Use Viewers"/>
    <n v="50000"/>
    <n v="5757"/>
    <x v="1"/>
    <x v="0"/>
    <s v="USD"/>
    <n v="1455710679"/>
    <n v="1453118679"/>
    <b v="0"/>
    <n v="45"/>
    <b v="0"/>
    <s v="technology/wearables"/>
    <n v="12"/>
    <n v="127.93"/>
    <x v="2"/>
    <s v="wearables"/>
    <x v="1307"/>
  </r>
  <r>
    <n v="1308"/>
    <s v="Boost Band: Wristband Phone Charger (Canceled)"/>
    <s v="Boost Band, a wristband that charges any device"/>
    <n v="10000"/>
    <n v="1136"/>
    <x v="1"/>
    <x v="0"/>
    <s v="USD"/>
    <n v="1475937812"/>
    <n v="1472481812"/>
    <b v="0"/>
    <n v="38"/>
    <b v="0"/>
    <s v="technology/wearables"/>
    <n v="11"/>
    <n v="29.89"/>
    <x v="2"/>
    <s v="wearables"/>
    <x v="1308"/>
  </r>
  <r>
    <n v="1309"/>
    <s v="CORE : Roam (Canceled)"/>
    <s v="Wicked fun and built for excitement, CORE is the safest and most versatile speaker you've ever worn."/>
    <n v="11500"/>
    <n v="12879"/>
    <x v="1"/>
    <x v="0"/>
    <s v="USD"/>
    <n v="1444943468"/>
    <n v="1441919468"/>
    <b v="0"/>
    <n v="35"/>
    <b v="0"/>
    <s v="technology/wearables"/>
    <n v="112"/>
    <n v="367.97"/>
    <x v="2"/>
    <s v="wearables"/>
    <x v="1309"/>
  </r>
  <r>
    <n v="1310"/>
    <s v="k5-jkt.by kiger (Canceled)"/>
    <s v="An essential hoodie that holds all sized smart phones and keep your headphone wires tangle free."/>
    <n v="20000"/>
    <n v="3100"/>
    <x v="1"/>
    <x v="0"/>
    <s v="USD"/>
    <n v="1471622450"/>
    <n v="1467734450"/>
    <b v="0"/>
    <n v="24"/>
    <b v="0"/>
    <s v="technology/wearables"/>
    <n v="16"/>
    <n v="129.16999999999999"/>
    <x v="2"/>
    <s v="wearables"/>
    <x v="131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s v="wearables"/>
    <x v="1311"/>
  </r>
  <r>
    <n v="1312"/>
    <s v="GoSolo Hat for GoPro (Canceled)"/>
    <s v="People loved the original Black and Gray GoSolo hats and asked for more. So we received sample for 3 more colors!"/>
    <n v="4600"/>
    <n v="28"/>
    <x v="1"/>
    <x v="0"/>
    <s v="USD"/>
    <n v="1429375922"/>
    <n v="1426783922"/>
    <b v="0"/>
    <n v="1"/>
    <b v="0"/>
    <s v="technology/wearables"/>
    <n v="1"/>
    <n v="28"/>
    <x v="2"/>
    <s v="wearables"/>
    <x v="131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s v="wearables"/>
    <x v="131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s v="wearables"/>
    <x v="1314"/>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s v="wearables"/>
    <x v="1315"/>
  </r>
  <r>
    <n v="1316"/>
    <s v="Future Belt (Canceled)"/>
    <s v="Future Belt comes in just 3 sizes, but yet, is designed to fit waists ranging from 25-55 inches. No batteries, no gimmicks."/>
    <n v="75000"/>
    <n v="1"/>
    <x v="1"/>
    <x v="0"/>
    <s v="USD"/>
    <n v="1456700709"/>
    <n v="1453676709"/>
    <b v="0"/>
    <n v="1"/>
    <b v="0"/>
    <s v="technology/wearables"/>
    <n v="0"/>
    <n v="1"/>
    <x v="2"/>
    <s v="wearables"/>
    <x v="131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s v="wearables"/>
    <x v="1317"/>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s v="wearables"/>
    <x v="131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s v="wearables"/>
    <x v="131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s v="wearables"/>
    <x v="132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s v="wearables"/>
    <x v="132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s v="wearables"/>
    <x v="132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s v="wearables"/>
    <x v="1323"/>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s v="wearables"/>
    <x v="1324"/>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s v="wearables"/>
    <x v="132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s v="wearables"/>
    <x v="1326"/>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s v="wearables"/>
    <x v="1327"/>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s v="wearables"/>
    <x v="132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s v="wearables"/>
    <x v="132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s v="wearables"/>
    <x v="133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s v="wearables"/>
    <x v="1331"/>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s v="wearables"/>
    <x v="1332"/>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s v="wearables"/>
    <x v="1333"/>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s v="wearables"/>
    <x v="1334"/>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s v="wearables"/>
    <x v="133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s v="wearables"/>
    <x v="1336"/>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s v="wearables"/>
    <x v="1337"/>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s v="wearables"/>
    <x v="1338"/>
  </r>
  <r>
    <n v="1339"/>
    <s v="Linkoo (Canceled)"/>
    <s v="World's Smallest customizable Phone &amp; GPS Watch for kids !"/>
    <n v="50000"/>
    <n v="3317"/>
    <x v="1"/>
    <x v="0"/>
    <s v="USD"/>
    <n v="1418056315"/>
    <n v="1414164715"/>
    <b v="0"/>
    <n v="37"/>
    <b v="0"/>
    <s v="technology/wearables"/>
    <n v="7"/>
    <n v="89.65"/>
    <x v="2"/>
    <s v="wearables"/>
    <x v="1339"/>
  </r>
  <r>
    <n v="1340"/>
    <s v="Glass Designs (Canceled)"/>
    <s v="I would like to make nicer, more stylish looking frames for the Google Glass using 3D printing technology."/>
    <n v="1680"/>
    <n v="0"/>
    <x v="1"/>
    <x v="0"/>
    <s v="USD"/>
    <n v="1408112253"/>
    <n v="1405520253"/>
    <b v="0"/>
    <n v="0"/>
    <b v="0"/>
    <s v="technology/wearables"/>
    <n v="0"/>
    <n v="0"/>
    <x v="2"/>
    <s v="wearables"/>
    <x v="134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s v="wearables"/>
    <x v="1341"/>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s v="wearables"/>
    <x v="134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s v="wearables"/>
    <x v="1343"/>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s v="nonfiction"/>
    <x v="134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s v="nonfiction"/>
    <x v="1345"/>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s v="nonfiction"/>
    <x v="134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s v="nonfiction"/>
    <x v="134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s v="nonfiction"/>
    <x v="134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s v="nonfiction"/>
    <x v="134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s v="nonfiction"/>
    <x v="1350"/>
  </r>
  <r>
    <n v="1351"/>
    <s v="Purpose: Your Journey To Find Meaning"/>
    <s v="Discover your purpose, live a more fulfilling life, leave a positive footprint on society."/>
    <n v="20000"/>
    <n v="20253"/>
    <x v="0"/>
    <x v="0"/>
    <s v="USD"/>
    <n v="1455299144"/>
    <n v="1452707144"/>
    <b v="0"/>
    <n v="120"/>
    <b v="1"/>
    <s v="publishing/nonfiction"/>
    <n v="101"/>
    <n v="168.78"/>
    <x v="3"/>
    <s v="nonfiction"/>
    <x v="1351"/>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s v="nonfiction"/>
    <x v="1352"/>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s v="nonfiction"/>
    <x v="135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s v="nonfiction"/>
    <x v="1354"/>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s v="nonfiction"/>
    <x v="135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s v="nonfiction"/>
    <x v="1356"/>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s v="nonfiction"/>
    <x v="1357"/>
  </r>
  <r>
    <n v="1358"/>
    <s v="The Masada Story Project"/>
    <s v="I am working on a book about what people do when they visit Masada, an ancient fortress in the Judean desert."/>
    <n v="3000"/>
    <n v="3350"/>
    <x v="0"/>
    <x v="0"/>
    <s v="USD"/>
    <n v="1309009323"/>
    <n v="1306417323"/>
    <b v="0"/>
    <n v="49"/>
    <b v="1"/>
    <s v="publishing/nonfiction"/>
    <n v="112"/>
    <n v="68.37"/>
    <x v="3"/>
    <s v="nonfiction"/>
    <x v="1358"/>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s v="nonfiction"/>
    <x v="1359"/>
  </r>
  <r>
    <n v="1360"/>
    <s v="So Bad, It's Good! - A Book of Bad Movies"/>
    <s v="So Bad, It's Good! is a guide to finding the best films for your bad movie night."/>
    <n v="1500"/>
    <n v="2598"/>
    <x v="0"/>
    <x v="0"/>
    <s v="USD"/>
    <n v="1343943420"/>
    <n v="1341524220"/>
    <b v="0"/>
    <n v="81"/>
    <b v="1"/>
    <s v="publishing/nonfiction"/>
    <n v="173"/>
    <n v="32.07"/>
    <x v="3"/>
    <s v="nonfiction"/>
    <x v="136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s v="nonfiction"/>
    <x v="1361"/>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s v="nonfiction"/>
    <x v="136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s v="rock"/>
    <x v="136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s v="rock"/>
    <x v="1365"/>
  </r>
  <r>
    <n v="1366"/>
    <s v="Kick It! A Tribute to the A.K.s"/>
    <s v="A musical memorial for Alexi Petersen."/>
    <n v="7500"/>
    <n v="9486.69"/>
    <x v="0"/>
    <x v="0"/>
    <s v="USD"/>
    <n v="1417049663"/>
    <n v="1413158063"/>
    <b v="0"/>
    <n v="147"/>
    <b v="1"/>
    <s v="music/rock"/>
    <n v="126"/>
    <n v="64.540000000000006"/>
    <x v="4"/>
    <s v="rock"/>
    <x v="1366"/>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s v="rock"/>
    <x v="1367"/>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s v="rock"/>
    <x v="136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s v="rock"/>
    <x v="1369"/>
  </r>
  <r>
    <n v="1370"/>
    <s v="Food On You presents Baby's First Parental Advisory"/>
    <s v="Songs about the first year of parenthood, often inappropriate for children"/>
    <n v="1500"/>
    <n v="1555"/>
    <x v="0"/>
    <x v="0"/>
    <s v="USD"/>
    <n v="1381881890"/>
    <n v="1380585890"/>
    <b v="0"/>
    <n v="20"/>
    <b v="1"/>
    <s v="music/rock"/>
    <n v="104"/>
    <n v="77.75"/>
    <x v="4"/>
    <s v="rock"/>
    <x v="137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s v="rock"/>
    <x v="1371"/>
  </r>
  <r>
    <n v="1372"/>
    <s v="Ted Lukas &amp; the Misled new CD - &quot;FEED&quot;"/>
    <s v="Please help us raise funds to press our new CD!"/>
    <n v="500"/>
    <n v="620"/>
    <x v="0"/>
    <x v="0"/>
    <s v="USD"/>
    <n v="1342115132"/>
    <n v="1339523132"/>
    <b v="0"/>
    <n v="16"/>
    <b v="1"/>
    <s v="music/rock"/>
    <n v="124"/>
    <n v="38.75"/>
    <x v="4"/>
    <s v="rock"/>
    <x v="1372"/>
  </r>
  <r>
    <n v="1373"/>
    <s v="Broccoli Samurai: Tour Van or Bust!"/>
    <s v="Help Broccoli Samurai raise money to get a new van and continue bringing you the jams!"/>
    <n v="10000"/>
    <n v="10501"/>
    <x v="0"/>
    <x v="0"/>
    <s v="USD"/>
    <n v="1483138233"/>
    <n v="1480546233"/>
    <b v="0"/>
    <n v="52"/>
    <b v="1"/>
    <s v="music/rock"/>
    <n v="105"/>
    <n v="201.94"/>
    <x v="4"/>
    <s v="rock"/>
    <x v="137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s v="rock"/>
    <x v="1374"/>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s v="rock"/>
    <x v="1375"/>
  </r>
  <r>
    <n v="1376"/>
    <s v="Dead Pirates / HIGHMARE LP 2nd pressing"/>
    <s v="Dead Pirates are planning a second pressing of HIGHMARE LP, who wants one ?"/>
    <n v="3700"/>
    <n v="9342"/>
    <x v="0"/>
    <x v="1"/>
    <s v="GBP"/>
    <n v="1480784606"/>
    <n v="1478189006"/>
    <b v="0"/>
    <n v="168"/>
    <b v="1"/>
    <s v="music/rock"/>
    <n v="252"/>
    <n v="55.61"/>
    <x v="4"/>
    <s v="rock"/>
    <x v="137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s v="rock"/>
    <x v="1377"/>
  </r>
  <r>
    <n v="1378"/>
    <s v="SIX BY SEVEN"/>
    <s v="A psychedelic post rock masterpiece!"/>
    <n v="2000"/>
    <n v="4067"/>
    <x v="0"/>
    <x v="1"/>
    <s v="GBP"/>
    <n v="1470075210"/>
    <n v="1468779210"/>
    <b v="0"/>
    <n v="133"/>
    <b v="1"/>
    <s v="music/rock"/>
    <n v="203"/>
    <n v="30.58"/>
    <x v="4"/>
    <s v="rock"/>
    <x v="1378"/>
  </r>
  <r>
    <n v="1379"/>
    <s v="J. Walter Makes a Record"/>
    <s v="---------The long-awaited debut full-length from Justin Ruddy--------"/>
    <n v="10000"/>
    <n v="11160"/>
    <x v="0"/>
    <x v="0"/>
    <s v="USD"/>
    <n v="1433504876"/>
    <n v="1430912876"/>
    <b v="0"/>
    <n v="151"/>
    <b v="1"/>
    <s v="music/rock"/>
    <n v="112"/>
    <n v="73.91"/>
    <x v="4"/>
    <s v="rock"/>
    <x v="1379"/>
  </r>
  <r>
    <n v="1380"/>
    <s v="BARNFEST 2015"/>
    <s v="A DIY MUSIC FESTIVAL FROM ST. LOUIS MO! Bands make their own festival, help make it legit!"/>
    <n v="25"/>
    <n v="106"/>
    <x v="0"/>
    <x v="0"/>
    <s v="USD"/>
    <n v="1433815200"/>
    <n v="1431886706"/>
    <b v="0"/>
    <n v="5"/>
    <b v="1"/>
    <s v="music/rock"/>
    <n v="424"/>
    <n v="21.2"/>
    <x v="4"/>
    <s v="rock"/>
    <x v="138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s v="rock"/>
    <x v="1381"/>
  </r>
  <r>
    <n v="1382"/>
    <s v="The Floorwalkers New Album!"/>
    <s v="We're making a new record -- independently! We've got some great new songs we're really excited to bring to you!"/>
    <n v="8000"/>
    <n v="8349"/>
    <x v="0"/>
    <x v="0"/>
    <s v="USD"/>
    <n v="1367867536"/>
    <n v="1365275536"/>
    <b v="0"/>
    <n v="148"/>
    <b v="1"/>
    <s v="music/rock"/>
    <n v="104"/>
    <n v="56.41"/>
    <x v="4"/>
    <s v="rock"/>
    <x v="138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s v="rock"/>
    <x v="1383"/>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s v="rock"/>
    <x v="1384"/>
  </r>
  <r>
    <n v="1385"/>
    <s v="Chi Might Project"/>
    <s v="Musicians, singers &amp; songwriters from all over the world collaborate via YouTube in order to create an amazing album!"/>
    <n v="8000"/>
    <n v="8832.49"/>
    <x v="0"/>
    <x v="12"/>
    <s v="EUR"/>
    <n v="1461931860"/>
    <n v="1457109121"/>
    <b v="0"/>
    <n v="134"/>
    <b v="1"/>
    <s v="music/rock"/>
    <n v="110"/>
    <n v="65.91"/>
    <x v="4"/>
    <s v="rock"/>
    <x v="1385"/>
  </r>
  <r>
    <n v="1386"/>
    <s v="MALTESE CROSS: The First Album"/>
    <s v="We are a classic hard rock/heavy metal band just trying to keep rock alive!"/>
    <n v="400"/>
    <n v="875"/>
    <x v="0"/>
    <x v="0"/>
    <s v="USD"/>
    <n v="1438183889"/>
    <n v="1435591889"/>
    <b v="0"/>
    <n v="14"/>
    <b v="1"/>
    <s v="music/rock"/>
    <n v="219"/>
    <n v="62.5"/>
    <x v="4"/>
    <s v="rock"/>
    <x v="1386"/>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s v="rock"/>
    <x v="1387"/>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s v="rock"/>
    <x v="1388"/>
  </r>
  <r>
    <n v="1389"/>
    <s v="Pre-order DANCEHALL's first record!!!"/>
    <s v="Help fund the pressing of DANCEHALL's first record by pre-ordering it in advance!!!"/>
    <n v="500"/>
    <n v="727"/>
    <x v="0"/>
    <x v="1"/>
    <s v="GBP"/>
    <n v="1471087957"/>
    <n v="1468495957"/>
    <b v="0"/>
    <n v="34"/>
    <b v="1"/>
    <s v="music/rock"/>
    <n v="145"/>
    <n v="21.38"/>
    <x v="4"/>
    <s v="rock"/>
    <x v="1389"/>
  </r>
  <r>
    <n v="1390"/>
    <s v="New Music Video/Artist Development"/>
    <s v="Breakout Artist Management will be working with us on a brand new music video and we need your help!"/>
    <n v="2800"/>
    <n v="3055"/>
    <x v="0"/>
    <x v="0"/>
    <s v="USD"/>
    <n v="1430154720"/>
    <n v="1427224606"/>
    <b v="0"/>
    <n v="19"/>
    <b v="1"/>
    <s v="music/rock"/>
    <n v="109"/>
    <n v="160.79"/>
    <x v="4"/>
    <s v="rock"/>
    <x v="1390"/>
  </r>
  <r>
    <n v="1391"/>
    <s v="Rules and Regulations"/>
    <s v="With the money donated through this project we intend on investing in sound equipment for live shows"/>
    <n v="500"/>
    <n v="551"/>
    <x v="0"/>
    <x v="0"/>
    <s v="USD"/>
    <n v="1440219540"/>
    <n v="1436369818"/>
    <b v="0"/>
    <n v="13"/>
    <b v="1"/>
    <s v="music/rock"/>
    <n v="110"/>
    <n v="42.38"/>
    <x v="4"/>
    <s v="rock"/>
    <x v="1391"/>
  </r>
  <r>
    <n v="1392"/>
    <s v="Telesomniac's Debut Album"/>
    <s v="Telesomniac is a rock band from Provo, UT releasing their debut album Thirty-One Flashes in the Dark."/>
    <n v="2500"/>
    <n v="2841"/>
    <x v="0"/>
    <x v="0"/>
    <s v="USD"/>
    <n v="1456976586"/>
    <n v="1454298186"/>
    <b v="0"/>
    <n v="104"/>
    <b v="1"/>
    <s v="music/rock"/>
    <n v="114"/>
    <n v="27.32"/>
    <x v="4"/>
    <s v="rock"/>
    <x v="1392"/>
  </r>
  <r>
    <n v="1393"/>
    <s v="WolfHunt | Social Commentary Rock Project"/>
    <s v="Rock n' Roll tales of our times"/>
    <n v="10000"/>
    <n v="10235"/>
    <x v="0"/>
    <x v="0"/>
    <s v="USD"/>
    <n v="1470068523"/>
    <n v="1467476523"/>
    <b v="0"/>
    <n v="52"/>
    <b v="1"/>
    <s v="music/rock"/>
    <n v="102"/>
    <n v="196.83"/>
    <x v="4"/>
    <s v="rock"/>
    <x v="139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s v="rock"/>
    <x v="1394"/>
  </r>
  <r>
    <n v="1395"/>
    <s v="Quiet Oaks Full Length Album"/>
    <s v="Help Quiet Oaks record their debut album!!!"/>
    <n v="3500"/>
    <n v="3916"/>
    <x v="0"/>
    <x v="0"/>
    <s v="USD"/>
    <n v="1484430481"/>
    <n v="1481838481"/>
    <b v="0"/>
    <n v="82"/>
    <b v="1"/>
    <s v="music/rock"/>
    <n v="112"/>
    <n v="47.76"/>
    <x v="4"/>
    <s v="rock"/>
    <x v="1395"/>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s v="rock"/>
    <x v="1396"/>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s v="rock"/>
    <x v="1397"/>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s v="rock"/>
    <x v="1398"/>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s v="rock"/>
    <x v="1399"/>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s v="rock"/>
    <x v="14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s v="rock"/>
    <x v="140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s v="rock"/>
    <x v="1402"/>
  </r>
  <r>
    <n v="1403"/>
    <s v="Gregorian Rock"/>
    <s v="Gregorian Rock merges Gregorian chant with modern music. It is serene, yet pummeling. It's not for everyone, but it might be for you."/>
    <n v="4000"/>
    <n v="4103"/>
    <x v="0"/>
    <x v="0"/>
    <s v="USD"/>
    <n v="1374802235"/>
    <n v="1372210235"/>
    <b v="0"/>
    <n v="66"/>
    <b v="1"/>
    <s v="music/rock"/>
    <n v="103"/>
    <n v="62.17"/>
    <x v="4"/>
    <s v="rock"/>
    <x v="1403"/>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s v="translations"/>
    <x v="1404"/>
  </r>
  <r>
    <n v="1405"/>
    <s v="The Bible translated into Emoticons"/>
    <s v="Will more people read the Bible if it were translated into Emoticons?"/>
    <n v="25000"/>
    <n v="105"/>
    <x v="2"/>
    <x v="0"/>
    <s v="USD"/>
    <n v="1417195201"/>
    <n v="1414599601"/>
    <b v="1"/>
    <n v="17"/>
    <b v="0"/>
    <s v="publishing/translations"/>
    <n v="0"/>
    <n v="6.18"/>
    <x v="3"/>
    <s v="translations"/>
    <x v="1405"/>
  </r>
  <r>
    <n v="1406"/>
    <s v="Man Down! Translation project"/>
    <s v="The White coat and the battle dress uniform"/>
    <n v="12000"/>
    <n v="15"/>
    <x v="2"/>
    <x v="13"/>
    <s v="EUR"/>
    <n v="1449914400"/>
    <n v="1445336607"/>
    <b v="0"/>
    <n v="3"/>
    <b v="0"/>
    <s v="publishing/translations"/>
    <n v="0"/>
    <n v="5"/>
    <x v="3"/>
    <s v="translations"/>
    <x v="1406"/>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s v="translations"/>
    <x v="1407"/>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s v="translations"/>
    <x v="1408"/>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s v="translations"/>
    <x v="1409"/>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s v="translations"/>
    <x v="141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s v="translations"/>
    <x v="1411"/>
  </r>
  <r>
    <n v="1412"/>
    <s v="For overseas shogi fans! Shogi novel translation project"/>
    <s v="â€œClimbing Silver!â€- An English translation of the Young Adult Shogi novella"/>
    <n v="7000"/>
    <n v="320"/>
    <x v="2"/>
    <x v="0"/>
    <s v="USD"/>
    <n v="1417656699"/>
    <n v="1415064699"/>
    <b v="0"/>
    <n v="13"/>
    <b v="0"/>
    <s v="publishing/translations"/>
    <n v="5"/>
    <n v="24.62"/>
    <x v="3"/>
    <s v="translations"/>
    <x v="141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s v="translations"/>
    <x v="1414"/>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s v="translations"/>
    <x v="1415"/>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s v="translations"/>
    <x v="1416"/>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s v="translations"/>
    <x v="1417"/>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s v="translations"/>
    <x v="141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s v="translations"/>
    <x v="1419"/>
  </r>
  <r>
    <n v="1420"/>
    <s v="Shakespeare in the Hood - Romeo and Juliet"/>
    <s v="Help me butcher Shakespeare in a satirical fashion."/>
    <n v="110"/>
    <n v="3"/>
    <x v="2"/>
    <x v="0"/>
    <s v="USD"/>
    <n v="1467129686"/>
    <n v="1464969686"/>
    <b v="0"/>
    <n v="3"/>
    <b v="0"/>
    <s v="publishing/translations"/>
    <n v="3"/>
    <n v="1"/>
    <x v="3"/>
    <s v="translations"/>
    <x v="142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s v="translations"/>
    <x v="142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s v="translations"/>
    <x v="14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s v="translations"/>
    <x v="1423"/>
  </r>
  <r>
    <n v="1424"/>
    <s v="Subway Mantras"/>
    <s v="A short book of practical mantras that can be used every day of the week. Mantras are cogwheels of universal engines."/>
    <n v="7500"/>
    <n v="1527"/>
    <x v="2"/>
    <x v="0"/>
    <s v="USD"/>
    <n v="1479233602"/>
    <n v="1478106802"/>
    <b v="0"/>
    <n v="14"/>
    <b v="0"/>
    <s v="publishing/translations"/>
    <n v="20"/>
    <n v="109.07"/>
    <x v="3"/>
    <s v="translations"/>
    <x v="1424"/>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s v="translations"/>
    <x v="1425"/>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s v="translations"/>
    <x v="1426"/>
  </r>
  <r>
    <n v="1427"/>
    <s v="WHAT CAN I DO?..."/>
    <s v="The book with advices that can save many lives._x000a_You will find here many case studies, extreme situations and solutions."/>
    <n v="5000"/>
    <n v="419"/>
    <x v="2"/>
    <x v="12"/>
    <s v="EUR"/>
    <n v="1474230385"/>
    <n v="1471638385"/>
    <b v="0"/>
    <n v="4"/>
    <b v="0"/>
    <s v="publishing/translations"/>
    <n v="8"/>
    <n v="104.75"/>
    <x v="3"/>
    <s v="translations"/>
    <x v="1427"/>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s v="translations"/>
    <x v="1428"/>
  </r>
  <r>
    <n v="1429"/>
    <s v="10 P.M."/>
    <s v="A guy in his 30's tries to live his &quot;American Dream&quot;, but quickly it turns into a nightmare. (A Novel)"/>
    <n v="10000"/>
    <n v="0"/>
    <x v="2"/>
    <x v="0"/>
    <s v="USD"/>
    <n v="1428629242"/>
    <n v="1426037242"/>
    <b v="0"/>
    <n v="0"/>
    <b v="0"/>
    <s v="publishing/translations"/>
    <n v="0"/>
    <n v="0"/>
    <x v="3"/>
    <s v="translations"/>
    <x v="1429"/>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s v="translations"/>
    <x v="143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s v="translations"/>
    <x v="1431"/>
  </r>
  <r>
    <n v="1432"/>
    <s v="The Holy Bib-el"/>
    <s v="THE HOLY BIB-EL Translated By Leon Cook. The Creation: CHAPTER 1.  1* In the beginning Gods created The Heavens and The Planet Earth."/>
    <n v="40000"/>
    <n v="0"/>
    <x v="2"/>
    <x v="0"/>
    <s v="USD"/>
    <n v="1437417828"/>
    <n v="1434825828"/>
    <b v="0"/>
    <n v="0"/>
    <b v="0"/>
    <s v="publishing/translations"/>
    <n v="0"/>
    <n v="0"/>
    <x v="3"/>
    <s v="translations"/>
    <x v="143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s v="translations"/>
    <x v="1433"/>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s v="translations"/>
    <x v="1434"/>
  </r>
  <r>
    <n v="1435"/>
    <s v="Trilogy of Crystals, book 1, translation"/>
    <s v="English translation of the first book from a sword and sorcery Fantasy trilogy, by Paolo Parente"/>
    <n v="15000"/>
    <n v="15"/>
    <x v="2"/>
    <x v="13"/>
    <s v="EUR"/>
    <n v="1444589020"/>
    <n v="1441997020"/>
    <b v="0"/>
    <n v="2"/>
    <b v="0"/>
    <s v="publishing/translations"/>
    <n v="0"/>
    <n v="7.5"/>
    <x v="3"/>
    <s v="translations"/>
    <x v="143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s v="translations"/>
    <x v="143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s v="translations"/>
    <x v="1437"/>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s v="translations"/>
    <x v="1439"/>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s v="translations"/>
    <x v="144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s v="translations"/>
    <x v="144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s v="translations"/>
    <x v="144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s v="translations"/>
    <x v="1443"/>
  </r>
  <r>
    <n v="1444"/>
    <s v="Expand the MillionairesLetter in the US Market!"/>
    <s v="We as a successfull german stock market newsletter publisher want expand in the US market!"/>
    <n v="4950"/>
    <n v="0"/>
    <x v="2"/>
    <x v="12"/>
    <s v="EUR"/>
    <n v="1442091462"/>
    <n v="1436907462"/>
    <b v="0"/>
    <n v="0"/>
    <b v="0"/>
    <s v="publishing/translations"/>
    <n v="0"/>
    <n v="0"/>
    <x v="3"/>
    <s v="translations"/>
    <x v="1444"/>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s v="translations"/>
    <x v="144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s v="translations"/>
    <x v="1446"/>
  </r>
  <r>
    <n v="1447"/>
    <s v="Indian Language Dictionary"/>
    <s v="I'm creating a dictionary of multiple Indian languages."/>
    <n v="500000"/>
    <n v="75"/>
    <x v="2"/>
    <x v="0"/>
    <s v="USD"/>
    <n v="1467999134"/>
    <n v="1465407134"/>
    <b v="0"/>
    <n v="3"/>
    <b v="0"/>
    <s v="publishing/translations"/>
    <n v="0"/>
    <n v="25"/>
    <x v="3"/>
    <s v="translations"/>
    <x v="1447"/>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s v="translations"/>
    <x v="1448"/>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s v="translations"/>
    <x v="1449"/>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s v="translations"/>
    <x v="1450"/>
  </r>
  <r>
    <n v="1451"/>
    <s v="Modern Literal Torah Translation (Canceled)"/>
    <s v="Modern Literal Translation of the Torah in English and Russian with sub-linear and interlinear layout."/>
    <n v="18950"/>
    <n v="2"/>
    <x v="1"/>
    <x v="0"/>
    <s v="USD"/>
    <n v="1416355259"/>
    <n v="1413759659"/>
    <b v="0"/>
    <n v="2"/>
    <b v="0"/>
    <s v="publishing/translations"/>
    <n v="0"/>
    <n v="1"/>
    <x v="3"/>
    <s v="translations"/>
    <x v="1451"/>
  </r>
  <r>
    <n v="1452"/>
    <s v="The Judo Preservation Project (Canceled)"/>
    <s v="I am gathering rare, out-of-print Judo books for preservation, translation and sharing."/>
    <n v="14000"/>
    <n v="0"/>
    <x v="1"/>
    <x v="0"/>
    <s v="USD"/>
    <n v="1406566363"/>
    <n v="1403974363"/>
    <b v="0"/>
    <n v="0"/>
    <b v="0"/>
    <s v="publishing/translations"/>
    <n v="0"/>
    <n v="0"/>
    <x v="3"/>
    <s v="translations"/>
    <x v="145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s v="translations"/>
    <x v="145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s v="translations"/>
    <x v="1454"/>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s v="translations"/>
    <x v="1455"/>
  </r>
  <r>
    <n v="1456"/>
    <s v="Sometimes you don't need love (Canceled)"/>
    <s v="English Version of my auto-published novel"/>
    <n v="5000"/>
    <n v="145"/>
    <x v="1"/>
    <x v="13"/>
    <s v="EUR"/>
    <n v="1483459365"/>
    <n v="1480867365"/>
    <b v="0"/>
    <n v="3"/>
    <b v="0"/>
    <s v="publishing/translations"/>
    <n v="3"/>
    <n v="48.33"/>
    <x v="3"/>
    <s v="translations"/>
    <x v="1456"/>
  </r>
  <r>
    <n v="1457"/>
    <s v="Hey! I&quot;m not invisable, I am Just Old (Canceled)"/>
    <s v="Age is more than just a number, I hope your younger than you feel."/>
    <n v="6000"/>
    <n v="0"/>
    <x v="1"/>
    <x v="0"/>
    <s v="USD"/>
    <n v="1447281044"/>
    <n v="1444685444"/>
    <b v="0"/>
    <n v="0"/>
    <b v="0"/>
    <s v="publishing/translations"/>
    <n v="0"/>
    <n v="0"/>
    <x v="3"/>
    <s v="translations"/>
    <x v="145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s v="translations"/>
    <x v="1458"/>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s v="translations"/>
    <x v="1459"/>
  </r>
  <r>
    <n v="1460"/>
    <s v="KJV2015 (Canceled)"/>
    <s v="KJV2015 Easier to understand for our kids and family not leaving out one verse or changing a meaning one bit."/>
    <n v="25000000"/>
    <n v="0"/>
    <x v="1"/>
    <x v="0"/>
    <s v="USD"/>
    <n v="1417391100"/>
    <n v="1412371898"/>
    <b v="0"/>
    <n v="0"/>
    <b v="0"/>
    <s v="publishing/translations"/>
    <n v="0"/>
    <n v="0"/>
    <x v="3"/>
    <s v="translations"/>
    <x v="1460"/>
  </r>
  <r>
    <n v="1461"/>
    <s v="Relatively Prime Series 2"/>
    <s v="Series 2 of Relatively Prime, a podcast of stories from the Mathematical Domain"/>
    <n v="15000"/>
    <n v="15186.69"/>
    <x v="0"/>
    <x v="0"/>
    <s v="USD"/>
    <n v="1413849600"/>
    <n v="1410967754"/>
    <b v="1"/>
    <n v="340"/>
    <b v="1"/>
    <s v="publishing/radio &amp; podcasts"/>
    <n v="101"/>
    <n v="44.67"/>
    <x v="3"/>
    <s v="radio &amp; podcasts"/>
    <x v="1461"/>
  </r>
  <r>
    <n v="1462"/>
    <s v="Unbound: Fiction on the Radio"/>
    <s v="A new radio show focused on short fiction produced by Louisville Public Media"/>
    <n v="4000"/>
    <n v="4340.7"/>
    <x v="0"/>
    <x v="0"/>
    <s v="USD"/>
    <n v="1365609271"/>
    <n v="1363017271"/>
    <b v="1"/>
    <n v="150"/>
    <b v="1"/>
    <s v="publishing/radio &amp; podcasts"/>
    <n v="109"/>
    <n v="28.94"/>
    <x v="3"/>
    <s v="radio &amp; podcasts"/>
    <x v="1462"/>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s v="radio &amp; podcasts"/>
    <x v="1463"/>
  </r>
  <r>
    <n v="1464"/>
    <s v="Science Studio"/>
    <s v="The Best Science Media on the Web"/>
    <n v="5000"/>
    <n v="8160"/>
    <x v="0"/>
    <x v="0"/>
    <s v="USD"/>
    <n v="1361029958"/>
    <n v="1358437958"/>
    <b v="1"/>
    <n v="234"/>
    <b v="1"/>
    <s v="publishing/radio &amp; podcasts"/>
    <n v="163"/>
    <n v="34.869999999999997"/>
    <x v="3"/>
    <s v="radio &amp; podcasts"/>
    <x v="146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s v="radio &amp; podcasts"/>
    <x v="146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s v="radio &amp; podcasts"/>
    <x v="1466"/>
  </r>
  <r>
    <n v="1467"/>
    <s v="Radio Ambulante"/>
    <s v="We are a new Spanish language podcast telling uniquely Latin American stories."/>
    <n v="40000"/>
    <n v="46032"/>
    <x v="0"/>
    <x v="0"/>
    <s v="USD"/>
    <n v="1332699285"/>
    <n v="1327518885"/>
    <b v="1"/>
    <n v="600"/>
    <b v="1"/>
    <s v="publishing/radio &amp; podcasts"/>
    <n v="115"/>
    <n v="76.72"/>
    <x v="3"/>
    <s v="radio &amp; podcasts"/>
    <x v="1467"/>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s v="radio &amp; podcasts"/>
    <x v="1468"/>
  </r>
  <r>
    <n v="1469"/>
    <s v="The Local Global Mashup Show"/>
    <s v="Get the inside edge on the stories that connect Americans to the world -- in your ear every week."/>
    <n v="44250"/>
    <n v="47978"/>
    <x v="0"/>
    <x v="0"/>
    <s v="USD"/>
    <n v="1360938109"/>
    <n v="1358346109"/>
    <b v="1"/>
    <n v="321"/>
    <b v="1"/>
    <s v="publishing/radio &amp; podcasts"/>
    <n v="108"/>
    <n v="149.46"/>
    <x v="3"/>
    <s v="radio &amp; podcasts"/>
    <x v="146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s v="radio &amp; podcasts"/>
    <x v="147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s v="radio &amp; podcasts"/>
    <x v="1471"/>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s v="radio &amp; podcasts"/>
    <x v="1472"/>
  </r>
  <r>
    <n v="1473"/>
    <s v="ONE LOVES ONLY FORM"/>
    <s v="Public Radio Project"/>
    <n v="1500"/>
    <n v="1807.74"/>
    <x v="0"/>
    <x v="0"/>
    <s v="USD"/>
    <n v="1330644639"/>
    <n v="1328052639"/>
    <b v="1"/>
    <n v="47"/>
    <b v="1"/>
    <s v="publishing/radio &amp; podcasts"/>
    <n v="121"/>
    <n v="38.46"/>
    <x v="3"/>
    <s v="radio &amp; podcasts"/>
    <x v="147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s v="radio &amp; podcasts"/>
    <x v="147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s v="radio &amp; podcasts"/>
    <x v="1475"/>
  </r>
  <r>
    <n v="1476"/>
    <s v="The Comedy Button Podcast"/>
    <s v="The Comedy Button is a brand new nerd pop culture podcast with weekly video sketches."/>
    <n v="6000"/>
    <n v="39693.279999999999"/>
    <x v="0"/>
    <x v="0"/>
    <s v="USD"/>
    <n v="1315616422"/>
    <n v="1313024422"/>
    <b v="1"/>
    <n v="916"/>
    <b v="1"/>
    <s v="publishing/radio &amp; podcasts"/>
    <n v="662"/>
    <n v="43.33"/>
    <x v="3"/>
    <s v="radio &amp; podcasts"/>
    <x v="147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s v="radio &amp; podcasts"/>
    <x v="1477"/>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s v="radio &amp; podcasts"/>
    <x v="1478"/>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s v="radio &amp; podcasts"/>
    <x v="1479"/>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s v="radio &amp; podcasts"/>
    <x v="148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s v="fiction"/>
    <x v="148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s v="fiction"/>
    <x v="1482"/>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s v="fiction"/>
    <x v="1483"/>
  </r>
  <r>
    <n v="1484"/>
    <s v="a book called filtered down thru the stars"/>
    <s v="The mussings of an old wizard"/>
    <n v="2000"/>
    <n v="0"/>
    <x v="2"/>
    <x v="0"/>
    <s v="USD"/>
    <n v="1342882260"/>
    <n v="1337834963"/>
    <b v="0"/>
    <n v="0"/>
    <b v="0"/>
    <s v="publishing/fiction"/>
    <n v="0"/>
    <n v="0"/>
    <x v="3"/>
    <s v="fiction"/>
    <x v="1484"/>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s v="fiction"/>
    <x v="148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s v="fiction"/>
    <x v="1486"/>
  </r>
  <r>
    <n v="1487"/>
    <s v="You Killed Me First"/>
    <s v="A lover becomes an enemy when a line has been crossed. Torn between memories and reality, his mask of sanity is slipping."/>
    <n v="10000"/>
    <n v="0"/>
    <x v="2"/>
    <x v="0"/>
    <s v="USD"/>
    <n v="1470175271"/>
    <n v="1467583271"/>
    <b v="0"/>
    <n v="0"/>
    <b v="0"/>
    <s v="publishing/fiction"/>
    <n v="0"/>
    <n v="0"/>
    <x v="3"/>
    <s v="fiction"/>
    <x v="1487"/>
  </r>
  <r>
    <n v="1488"/>
    <s v="Nanolution"/>
    <s v="A blockbuster sci-fi adventure. What would you do if one day your life changed to beyond the imaginable?"/>
    <n v="15000"/>
    <n v="360"/>
    <x v="2"/>
    <x v="2"/>
    <s v="AUD"/>
    <n v="1388928660"/>
    <n v="1386336660"/>
    <b v="0"/>
    <n v="6"/>
    <b v="0"/>
    <s v="publishing/fiction"/>
    <n v="2"/>
    <n v="60"/>
    <x v="3"/>
    <s v="fiction"/>
    <x v="1488"/>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s v="fiction"/>
    <x v="1489"/>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s v="fiction"/>
    <x v="1490"/>
  </r>
  <r>
    <n v="1491"/>
    <s v="Tales of guns, gold and a beagle in the Old West"/>
    <s v="What do you get when you take outlaws, guns, gold and and old beagle in the old west? Adventure!"/>
    <n v="1200"/>
    <n v="100"/>
    <x v="2"/>
    <x v="0"/>
    <s v="USD"/>
    <n v="1424014680"/>
    <n v="1418922443"/>
    <b v="0"/>
    <n v="1"/>
    <b v="0"/>
    <s v="publishing/fiction"/>
    <n v="8"/>
    <n v="100"/>
    <x v="3"/>
    <s v="fiction"/>
    <x v="1491"/>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s v="fiction"/>
    <x v="1492"/>
  </r>
  <r>
    <n v="1493"/>
    <s v="The Great Grand Zeppelin Chase"/>
    <s v="Help illustrate the sequel to the bestselling _x000a_The Transylvania Flying Squad of Detectives"/>
    <n v="2400"/>
    <n v="0"/>
    <x v="2"/>
    <x v="0"/>
    <s v="USD"/>
    <n v="1371415675"/>
    <n v="1368823675"/>
    <b v="0"/>
    <n v="0"/>
    <b v="0"/>
    <s v="publishing/fiction"/>
    <n v="0"/>
    <n v="0"/>
    <x v="3"/>
    <s v="fiction"/>
    <x v="1493"/>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s v="fiction"/>
    <x v="1494"/>
  </r>
  <r>
    <n v="1495"/>
    <s v="A Magical Bildungsroman with a Female Heroine"/>
    <s v="The Adventures of Penelope Hawthorne. Part One: The Spellbook of Dracone."/>
    <n v="2000"/>
    <n v="0"/>
    <x v="2"/>
    <x v="0"/>
    <s v="USD"/>
    <n v="1314471431"/>
    <n v="1311879431"/>
    <b v="0"/>
    <n v="0"/>
    <b v="0"/>
    <s v="publishing/fiction"/>
    <n v="0"/>
    <n v="0"/>
    <x v="3"/>
    <s v="fiction"/>
    <x v="1495"/>
  </r>
  <r>
    <n v="1496"/>
    <s v="Tainted Steel (Series 1 - 4)"/>
    <s v="Capturing the awe-inspiring magic of the likes of LoTR, Tainted Steel tells the story of one mans' struggle against Destiny."/>
    <n v="1500"/>
    <n v="0"/>
    <x v="2"/>
    <x v="0"/>
    <s v="USD"/>
    <n v="1410866659"/>
    <n v="1405682659"/>
    <b v="0"/>
    <n v="0"/>
    <b v="0"/>
    <s v="publishing/fiction"/>
    <n v="0"/>
    <n v="0"/>
    <x v="3"/>
    <s v="fiction"/>
    <x v="1496"/>
  </r>
  <r>
    <n v="1497"/>
    <s v="Daddy"/>
    <s v="After 25 years apart, a father and son's reunion is less magical and more explosive as the revelations come out and the gloves come off"/>
    <n v="15000"/>
    <n v="1"/>
    <x v="2"/>
    <x v="0"/>
    <s v="USD"/>
    <n v="1375299780"/>
    <n v="1371655522"/>
    <b v="0"/>
    <n v="1"/>
    <b v="0"/>
    <s v="publishing/fiction"/>
    <n v="0"/>
    <n v="1"/>
    <x v="3"/>
    <s v="fiction"/>
    <x v="1497"/>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s v="fiction"/>
    <x v="1498"/>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s v="fiction"/>
    <x v="1499"/>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s v="fiction"/>
    <x v="1500"/>
  </r>
  <r>
    <n v="1501"/>
    <s v="This is Nowhere"/>
    <s v="A hardcover book of surf, outdoor and nature photos from the British Columbia coast."/>
    <n v="52000"/>
    <n v="86492"/>
    <x v="0"/>
    <x v="5"/>
    <s v="CAD"/>
    <n v="1436364023"/>
    <n v="1433772023"/>
    <b v="1"/>
    <n v="885"/>
    <b v="1"/>
    <s v="photography/photobooks"/>
    <n v="166"/>
    <n v="97.73"/>
    <x v="8"/>
    <s v="photobooks"/>
    <x v="1501"/>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s v="photobooks"/>
    <x v="150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s v="photobooks"/>
    <x v="1503"/>
  </r>
  <r>
    <n v="1504"/>
    <s v="RYU X RIO"/>
    <s v="A football photography book like no other about the 2014 World Cup in Brazil, by Ryu Voelkel."/>
    <n v="6500"/>
    <n v="18066"/>
    <x v="0"/>
    <x v="1"/>
    <s v="GBP"/>
    <n v="1402389180"/>
    <n v="1399996024"/>
    <b v="1"/>
    <n v="269"/>
    <b v="1"/>
    <s v="photography/photobooks"/>
    <n v="278"/>
    <n v="67.16"/>
    <x v="8"/>
    <s v="photobooks"/>
    <x v="150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s v="photobooks"/>
    <x v="1505"/>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s v="photobooks"/>
    <x v="150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s v="photobooks"/>
    <x v="15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s v="photobooks"/>
    <x v="1508"/>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s v="photobooks"/>
    <x v="1509"/>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s v="photobooks"/>
    <x v="151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s v="photobooks"/>
    <x v="151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s v="photobooks"/>
    <x v="1512"/>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s v="photobooks"/>
    <x v="1513"/>
  </r>
  <r>
    <n v="1514"/>
    <s v="Racing Age"/>
    <s v="Racing Age is a documentary photography book about masters track &amp; field athletes of retirement age and older."/>
    <n v="25000"/>
    <n v="26619"/>
    <x v="0"/>
    <x v="0"/>
    <s v="USD"/>
    <n v="1443363640"/>
    <n v="1439907640"/>
    <b v="1"/>
    <n v="176"/>
    <b v="1"/>
    <s v="photography/photobooks"/>
    <n v="106"/>
    <n v="151.24"/>
    <x v="8"/>
    <s v="photobooks"/>
    <x v="1514"/>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s v="photobooks"/>
    <x v="1515"/>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s v="photobooks"/>
    <x v="1516"/>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s v="photobooks"/>
    <x v="1517"/>
  </r>
  <r>
    <n v="1518"/>
    <s v="Amelia and the Animals: Photographs by Robin Schwartz"/>
    <s v="A photobook of Robin Schwartz's ongoing series with her daughter Amelia."/>
    <n v="15000"/>
    <n v="30805"/>
    <x v="0"/>
    <x v="0"/>
    <s v="USD"/>
    <n v="1401565252"/>
    <n v="1398973252"/>
    <b v="1"/>
    <n v="236"/>
    <b v="1"/>
    <s v="photography/photobooks"/>
    <n v="205"/>
    <n v="130.53"/>
    <x v="8"/>
    <s v="photobooks"/>
    <x v="1518"/>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s v="photobooks"/>
    <x v="1519"/>
  </r>
  <r>
    <n v="1520"/>
    <s v="TULIPS"/>
    <s v="A self-published photography book by Andrew Miksys from his new series about Belarus"/>
    <n v="18000"/>
    <n v="18625"/>
    <x v="0"/>
    <x v="0"/>
    <s v="USD"/>
    <n v="1418961600"/>
    <n v="1415824513"/>
    <b v="1"/>
    <n v="167"/>
    <b v="1"/>
    <s v="photography/photobooks"/>
    <n v="103"/>
    <n v="111.53"/>
    <x v="8"/>
    <s v="photobooks"/>
    <x v="15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s v="photobooks"/>
    <x v="152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s v="photobooks"/>
    <x v="1522"/>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s v="photobooks"/>
    <x v="1523"/>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s v="photobooks"/>
    <x v="152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s v="photobooks"/>
    <x v="1525"/>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s v="photobooks"/>
    <x v="1526"/>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s v="photobooks"/>
    <x v="1527"/>
  </r>
  <r>
    <n v="1528"/>
    <s v="Don't Go Outside: Tokyo Street Photos"/>
    <s v="A book of street photos from around Shibuya that I've made between 2011-2016."/>
    <n v="3000"/>
    <n v="8447"/>
    <x v="0"/>
    <x v="0"/>
    <s v="USD"/>
    <n v="1485907200"/>
    <n v="1483292122"/>
    <b v="1"/>
    <n v="160"/>
    <b v="1"/>
    <s v="photography/photobooks"/>
    <n v="282"/>
    <n v="52.79"/>
    <x v="8"/>
    <s v="photobooks"/>
    <x v="1528"/>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s v="photobooks"/>
    <x v="152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s v="photobooks"/>
    <x v="153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s v="photobooks"/>
    <x v="1531"/>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s v="photobooks"/>
    <x v="1532"/>
  </r>
  <r>
    <n v="1533"/>
    <s v="The Cancer Family Book Project"/>
    <s v="This is an intimate story about a family, focusing on their love and strength in the face of mortality."/>
    <n v="45000"/>
    <n v="65313"/>
    <x v="0"/>
    <x v="0"/>
    <s v="USD"/>
    <n v="1462161540"/>
    <n v="1457913777"/>
    <b v="1"/>
    <n v="740"/>
    <b v="1"/>
    <s v="photography/photobooks"/>
    <n v="145"/>
    <n v="88.26"/>
    <x v="8"/>
    <s v="photobooks"/>
    <x v="1533"/>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s v="photobooks"/>
    <x v="1534"/>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s v="photobooks"/>
    <x v="153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s v="photobooks"/>
    <x v="1536"/>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s v="photobooks"/>
    <x v="1537"/>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s v="photobooks"/>
    <x v="153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s v="photobooks"/>
    <x v="15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s v="photobooks"/>
    <x v="1540"/>
  </r>
  <r>
    <n v="1541"/>
    <s v="The Panama Canal Bridge of the Americas"/>
    <s v="My Goal is to travel across Panama with my team and capture the beauty and wildlife throughout the canal."/>
    <n v="18000"/>
    <n v="6"/>
    <x v="2"/>
    <x v="0"/>
    <s v="USD"/>
    <n v="1420045538"/>
    <n v="1417453538"/>
    <b v="0"/>
    <n v="2"/>
    <b v="0"/>
    <s v="photography/nature"/>
    <n v="0"/>
    <n v="3"/>
    <x v="8"/>
    <s v="nature"/>
    <x v="1541"/>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r>
  <r>
    <n v="1543"/>
    <s v="Sunrises in the MidWest"/>
    <s v="I plan to take pictures of the sunrise in the MidWest every day in 2015 and compile them in a slide show for distribution."/>
    <n v="2250"/>
    <n v="10"/>
    <x v="2"/>
    <x v="0"/>
    <s v="USD"/>
    <n v="1416662034"/>
    <n v="1414066434"/>
    <b v="0"/>
    <n v="1"/>
    <b v="0"/>
    <s v="photography/nature"/>
    <n v="0"/>
    <n v="10"/>
    <x v="8"/>
    <s v="nature"/>
    <x v="1543"/>
  </r>
  <r>
    <n v="1544"/>
    <s v="LaFee Photography"/>
    <s v="My name is Travis LaFee, I live in beautiful McCall, Idaho. I wish to display the beauty of valley county by taking pics outdoors."/>
    <n v="1000"/>
    <n v="0"/>
    <x v="2"/>
    <x v="0"/>
    <s v="USD"/>
    <n v="1427847480"/>
    <n v="1424222024"/>
    <b v="0"/>
    <n v="0"/>
    <b v="0"/>
    <s v="photography/nature"/>
    <n v="0"/>
    <n v="0"/>
    <x v="8"/>
    <s v="nature"/>
    <x v="1544"/>
  </r>
  <r>
    <n v="1545"/>
    <s v="Nevada County Hearts"/>
    <s v="&quot;He will not be a wise man who does not study human hearts!&quot;_x000a_Hope in natural art, creation!"/>
    <n v="3000"/>
    <n v="1"/>
    <x v="2"/>
    <x v="0"/>
    <s v="USD"/>
    <n v="1425330960"/>
    <n v="1422393234"/>
    <b v="0"/>
    <n v="1"/>
    <b v="0"/>
    <s v="photography/nature"/>
    <n v="0"/>
    <n v="1"/>
    <x v="8"/>
    <s v="nature"/>
    <x v="154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s v="nature"/>
    <x v="1546"/>
  </r>
  <r>
    <n v="1547"/>
    <s v="Sound Photography"/>
    <s v="I have produced a limited number (100) of five 8x10 prints of mixed photography I would like to share with you."/>
    <n v="20"/>
    <n v="0"/>
    <x v="2"/>
    <x v="0"/>
    <s v="USD"/>
    <n v="1487844882"/>
    <n v="1487240082"/>
    <b v="0"/>
    <n v="0"/>
    <b v="0"/>
    <s v="photography/nature"/>
    <n v="0"/>
    <n v="0"/>
    <x v="8"/>
    <s v="nature"/>
    <x v="1547"/>
  </r>
  <r>
    <n v="1548"/>
    <s v="Change the World through Color"/>
    <s v="Beauty is in the eye of the beholder and I want to inspire conservation through color."/>
    <n v="700"/>
    <n v="60"/>
    <x v="2"/>
    <x v="0"/>
    <s v="USD"/>
    <n v="1447020620"/>
    <n v="1444425020"/>
    <b v="0"/>
    <n v="1"/>
    <b v="0"/>
    <s v="photography/nature"/>
    <n v="9"/>
    <n v="60"/>
    <x v="8"/>
    <s v="nature"/>
    <x v="1548"/>
  </r>
  <r>
    <n v="1549"/>
    <s v="2016 Calendar:  Wonders of Nature"/>
    <s v="A 2016 calendar collection of landscape and wildlife photographs from award winning photographer, Steve Marler."/>
    <n v="500"/>
    <n v="170"/>
    <x v="2"/>
    <x v="0"/>
    <s v="USD"/>
    <n v="1446524159"/>
    <n v="1443928559"/>
    <b v="0"/>
    <n v="6"/>
    <b v="0"/>
    <s v="photography/nature"/>
    <n v="34"/>
    <n v="28.33"/>
    <x v="8"/>
    <s v="nature"/>
    <x v="154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s v="nature"/>
    <x v="1550"/>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s v="nature"/>
    <x v="155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s v="nature"/>
    <x v="1552"/>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s v="nature"/>
    <x v="1553"/>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s v="nature"/>
    <x v="1554"/>
  </r>
  <r>
    <n v="1555"/>
    <s v="Coffee Table Book of Maine"/>
    <s v="I am traveling the coastline of Maine and will be taking pictures of all the scenery and lighthouses in the area."/>
    <n v="750"/>
    <n v="0"/>
    <x v="2"/>
    <x v="0"/>
    <s v="USD"/>
    <n v="1442509200"/>
    <n v="1440513832"/>
    <b v="0"/>
    <n v="0"/>
    <b v="0"/>
    <s v="photography/nature"/>
    <n v="0"/>
    <n v="0"/>
    <x v="8"/>
    <s v="nature"/>
    <x v="1555"/>
  </r>
  <r>
    <n v="1556"/>
    <s v="West Canada - A Coffee Table Book"/>
    <s v="To gather a collection of photographs for a coffee table book that displays the beauty of Canada's west."/>
    <n v="1500"/>
    <n v="677"/>
    <x v="2"/>
    <x v="5"/>
    <s v="CAD"/>
    <n v="1467603624"/>
    <n v="1465011624"/>
    <b v="0"/>
    <n v="12"/>
    <b v="0"/>
    <s v="photography/nature"/>
    <n v="45"/>
    <n v="56.42"/>
    <x v="8"/>
    <s v="nature"/>
    <x v="1556"/>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r>
  <r>
    <n v="1558"/>
    <s v="Lucy Wood's Calendar - English Countryside 2016"/>
    <s v="A large 2016 wall-calendar (A3 when open) featuring 12 stunning photographs by Lucy Wood."/>
    <n v="750"/>
    <n v="35"/>
    <x v="2"/>
    <x v="1"/>
    <s v="GBP"/>
    <n v="1440763920"/>
    <n v="1435656759"/>
    <b v="0"/>
    <n v="3"/>
    <b v="0"/>
    <s v="photography/nature"/>
    <n v="5"/>
    <n v="11.67"/>
    <x v="8"/>
    <s v="nature"/>
    <x v="1558"/>
  </r>
  <r>
    <n v="1559"/>
    <s v="North Cascades Bigfoot Photo Expedition"/>
    <s v="The goal of this project is to provide scientific evidence of bigfoot in the North Cascades."/>
    <n v="15000"/>
    <n v="50"/>
    <x v="2"/>
    <x v="0"/>
    <s v="USD"/>
    <n v="1430270199"/>
    <n v="1428974199"/>
    <b v="0"/>
    <n v="1"/>
    <b v="0"/>
    <s v="photography/nature"/>
    <n v="0"/>
    <n v="50"/>
    <x v="8"/>
    <s v="nature"/>
    <x v="1559"/>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s v="nature"/>
    <x v="1560"/>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s v="art books"/>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s v="art books"/>
    <x v="1562"/>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s v="art books"/>
    <x v="1563"/>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s v="art books"/>
    <x v="1564"/>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s v="art books"/>
    <x v="156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s v="art books"/>
    <x v="156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s v="art books"/>
    <x v="1567"/>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s v="art books"/>
    <x v="1568"/>
  </r>
  <r>
    <n v="1569"/>
    <s v="to be removed (Canceled)"/>
    <s v="to be removed"/>
    <n v="30000"/>
    <n v="0"/>
    <x v="1"/>
    <x v="0"/>
    <s v="USD"/>
    <n v="1369498714"/>
    <n v="1366906714"/>
    <b v="0"/>
    <n v="0"/>
    <b v="0"/>
    <s v="publishing/art books"/>
    <n v="0"/>
    <n v="0"/>
    <x v="3"/>
    <s v="art books"/>
    <x v="1569"/>
  </r>
  <r>
    <n v="1570"/>
    <s v="BEAUTIFUL DREAMERS: An Adult Coloring Book (Canceled)"/>
    <s v="A Coloring Book of Breathtaking Beauties_x000a_To Calm the Heart and Soul"/>
    <n v="6000"/>
    <n v="2484"/>
    <x v="1"/>
    <x v="0"/>
    <s v="USD"/>
    <n v="1460140282"/>
    <n v="1457551882"/>
    <b v="0"/>
    <n v="52"/>
    <b v="0"/>
    <s v="publishing/art books"/>
    <n v="41"/>
    <n v="47.77"/>
    <x v="3"/>
    <s v="art books"/>
    <x v="157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s v="art books"/>
    <x v="157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s v="art books"/>
    <x v="157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s v="art books"/>
    <x v="157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s v="art books"/>
    <x v="1574"/>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s v="art books"/>
    <x v="1575"/>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6"/>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s v="art books"/>
    <x v="1577"/>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s v="art books"/>
    <x v="1578"/>
  </r>
  <r>
    <n v="1579"/>
    <s v="psyÂ·choÂ·miÂ·metÂ·ic: The EsÂ·sence of Life (Canceled)"/>
    <s v="'Compilation of visual and literary art through fine art photography, graphic art, and poetry."/>
    <n v="3333"/>
    <n v="28"/>
    <x v="1"/>
    <x v="0"/>
    <s v="USD"/>
    <n v="1377734091"/>
    <n v="1374882891"/>
    <b v="0"/>
    <n v="2"/>
    <b v="0"/>
    <s v="publishing/art books"/>
    <n v="1"/>
    <n v="14"/>
    <x v="3"/>
    <s v="art books"/>
    <x v="1579"/>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s v="art books"/>
    <x v="1580"/>
  </r>
  <r>
    <n v="1581"/>
    <s v="The Sharper Image"/>
    <s v="Photographic canvas prints depicting different scenes from around the globe, including local images taken in Sussex England."/>
    <n v="1000"/>
    <n v="5"/>
    <x v="2"/>
    <x v="1"/>
    <s v="GBP"/>
    <n v="1450521990"/>
    <n v="1447757190"/>
    <b v="0"/>
    <n v="1"/>
    <b v="0"/>
    <s v="photography/places"/>
    <n v="1"/>
    <n v="5"/>
    <x v="8"/>
    <s v="places"/>
    <x v="1581"/>
  </r>
  <r>
    <n v="1582"/>
    <s v="Scenes from New Orleans"/>
    <s v="I create canvas prints of images from in and around New Orleans"/>
    <n v="1000"/>
    <n v="93"/>
    <x v="2"/>
    <x v="0"/>
    <s v="USD"/>
    <n v="1445894400"/>
    <n v="1440961053"/>
    <b v="0"/>
    <n v="3"/>
    <b v="0"/>
    <s v="photography/places"/>
    <n v="9"/>
    <n v="31"/>
    <x v="8"/>
    <s v="places"/>
    <x v="1582"/>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s v="places"/>
    <x v="1583"/>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s v="places"/>
    <x v="1584"/>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s v="places"/>
    <x v="1585"/>
  </r>
  <r>
    <n v="1586"/>
    <s v="Missouri In Pictures"/>
    <s v="Show the world the beauty that is in all of our back yards!"/>
    <n v="1500"/>
    <n v="0"/>
    <x v="2"/>
    <x v="0"/>
    <s v="USD"/>
    <n v="1428197422"/>
    <n v="1425609022"/>
    <b v="0"/>
    <n v="0"/>
    <b v="0"/>
    <s v="photography/places"/>
    <n v="0"/>
    <n v="0"/>
    <x v="8"/>
    <s v="places"/>
    <x v="158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s v="places"/>
    <x v="1587"/>
  </r>
  <r>
    <n v="1588"/>
    <s v="The Right Side of Texas"/>
    <s v="Southeast Texas as seen through the lens of a cell phone camera"/>
    <n v="516"/>
    <n v="0"/>
    <x v="2"/>
    <x v="0"/>
    <s v="USD"/>
    <n v="1422735120"/>
    <n v="1420091999"/>
    <b v="0"/>
    <n v="0"/>
    <b v="0"/>
    <s v="photography/places"/>
    <n v="0"/>
    <n v="0"/>
    <x v="8"/>
    <s v="places"/>
    <x v="1588"/>
  </r>
  <r>
    <n v="1589"/>
    <s v="A Side Of The World In Canvas"/>
    <s v="I want to be able to have my own photography inside a canvas and have it be displayed everywhere."/>
    <n v="1200"/>
    <n v="0"/>
    <x v="2"/>
    <x v="0"/>
    <s v="USD"/>
    <n v="1444433886"/>
    <n v="1441841886"/>
    <b v="0"/>
    <n v="0"/>
    <b v="0"/>
    <s v="photography/places"/>
    <n v="0"/>
    <n v="0"/>
    <x v="8"/>
    <s v="places"/>
    <x v="1589"/>
  </r>
  <r>
    <n v="1590"/>
    <s v="An Italian Adventure"/>
    <s v="Discover Italy through photography."/>
    <n v="60000"/>
    <n v="1020"/>
    <x v="2"/>
    <x v="13"/>
    <s v="EUR"/>
    <n v="1443040464"/>
    <n v="1440448464"/>
    <b v="0"/>
    <n v="2"/>
    <b v="0"/>
    <s v="photography/places"/>
    <n v="2"/>
    <n v="510"/>
    <x v="8"/>
    <s v="places"/>
    <x v="159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s v="places"/>
    <x v="1591"/>
  </r>
  <r>
    <n v="1592"/>
    <s v="The Views of Pittsburgh"/>
    <s v="A portfolio collage of beautiful pictures of authentic Pittsburgh locations and scenery."/>
    <n v="25"/>
    <n v="0"/>
    <x v="2"/>
    <x v="0"/>
    <s v="USD"/>
    <n v="1427503485"/>
    <n v="1423619085"/>
    <b v="0"/>
    <n v="0"/>
    <b v="0"/>
    <s v="photography/places"/>
    <n v="0"/>
    <n v="0"/>
    <x v="8"/>
    <s v="places"/>
    <x v="1592"/>
  </r>
  <r>
    <n v="1593"/>
    <s v="Picturing Italy"/>
    <s v="A trip to fulfill a dream of capturing the wonders and history of ancient Italy in person."/>
    <n v="22000"/>
    <n v="3"/>
    <x v="2"/>
    <x v="0"/>
    <s v="USD"/>
    <n v="1425154655"/>
    <n v="1422562655"/>
    <b v="0"/>
    <n v="3"/>
    <b v="0"/>
    <s v="photography/places"/>
    <n v="0"/>
    <n v="1"/>
    <x v="8"/>
    <s v="places"/>
    <x v="1593"/>
  </r>
  <r>
    <n v="1594"/>
    <s v="Scenes and Things from New Orleans"/>
    <s v="I photograph my love of New Orleans, create canvases and share those memories with you."/>
    <n v="1000"/>
    <n v="205"/>
    <x v="2"/>
    <x v="0"/>
    <s v="USD"/>
    <n v="1463329260"/>
    <n v="1458147982"/>
    <b v="0"/>
    <n v="10"/>
    <b v="0"/>
    <s v="photography/places"/>
    <n v="21"/>
    <n v="20.5"/>
    <x v="8"/>
    <s v="places"/>
    <x v="1594"/>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s v="places"/>
    <x v="1595"/>
  </r>
  <r>
    <n v="1596"/>
    <s v="The Town We Live In"/>
    <s v="London is beautiful. I want to create a book of stunning images from in and around our great city"/>
    <n v="3250"/>
    <n v="75"/>
    <x v="2"/>
    <x v="1"/>
    <s v="GBP"/>
    <n v="1418469569"/>
    <n v="1414577969"/>
    <b v="0"/>
    <n v="3"/>
    <b v="0"/>
    <s v="photography/places"/>
    <n v="2"/>
    <n v="25"/>
    <x v="8"/>
    <s v="places"/>
    <x v="1596"/>
  </r>
  <r>
    <n v="1597"/>
    <s v="Vacation Days in Big Bear"/>
    <s v="We're starting up a new an improved way to do vacation rental management, but we need some funding to kick start it!"/>
    <n v="15000"/>
    <n v="0"/>
    <x v="2"/>
    <x v="0"/>
    <s v="USD"/>
    <n v="1474360197"/>
    <n v="1471768197"/>
    <b v="0"/>
    <n v="0"/>
    <b v="0"/>
    <s v="photography/places"/>
    <n v="0"/>
    <n v="0"/>
    <x v="8"/>
    <s v="places"/>
    <x v="159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s v="places"/>
    <x v="1598"/>
  </r>
  <r>
    <n v="1599"/>
    <s v="The Londoner: Prints &amp; Canvas"/>
    <s v="A London photographer trekking 5,895m up Africa's Mount Kilimanjaro to pursue and enrich a career."/>
    <n v="500"/>
    <n v="0"/>
    <x v="2"/>
    <x v="1"/>
    <s v="GBP"/>
    <n v="1460116576"/>
    <n v="1457528176"/>
    <b v="0"/>
    <n v="0"/>
    <b v="0"/>
    <s v="photography/places"/>
    <n v="0"/>
    <n v="0"/>
    <x v="8"/>
    <s v="places"/>
    <x v="1599"/>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s v="places"/>
    <x v="1600"/>
  </r>
  <r>
    <n v="1601"/>
    <s v="Release Soundzero's Debut Album!"/>
    <s v="We're so close to releasing our long-awaited debut album! A little help will go a long way... let's do this!"/>
    <n v="2500"/>
    <n v="2706.23"/>
    <x v="0"/>
    <x v="0"/>
    <s v="USD"/>
    <n v="1304561633"/>
    <n v="1301969633"/>
    <b v="0"/>
    <n v="56"/>
    <b v="1"/>
    <s v="music/rock"/>
    <n v="108"/>
    <n v="48.33"/>
    <x v="4"/>
    <s v="rock"/>
    <x v="1601"/>
  </r>
  <r>
    <n v="1602"/>
    <s v="The Material - Let You Down music video"/>
    <s v="We need the help of fans of both music and film alike to help us create our collective vision for this song."/>
    <n v="1500"/>
    <n v="1502.5"/>
    <x v="0"/>
    <x v="0"/>
    <s v="USD"/>
    <n v="1318633200"/>
    <n v="1314947317"/>
    <b v="0"/>
    <n v="32"/>
    <b v="1"/>
    <s v="music/rock"/>
    <n v="100"/>
    <n v="46.95"/>
    <x v="4"/>
    <s v="rock"/>
    <x v="1602"/>
  </r>
  <r>
    <n v="1603"/>
    <s v="Max's First Solo Album!"/>
    <s v="An exercise in the wild and dangerous world of solo musicianship by Maxwell D Feinstein."/>
    <n v="2000"/>
    <n v="2000.66"/>
    <x v="0"/>
    <x v="0"/>
    <s v="USD"/>
    <n v="1327723459"/>
    <n v="1322539459"/>
    <b v="0"/>
    <n v="30"/>
    <b v="1"/>
    <s v="music/rock"/>
    <n v="100"/>
    <n v="66.69"/>
    <x v="4"/>
    <s v="rock"/>
    <x v="1603"/>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s v="rock"/>
    <x v="160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s v="rock"/>
    <x v="1605"/>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s v="rock"/>
    <x v="1606"/>
  </r>
  <r>
    <n v="1607"/>
    <s v="New Tour Bus for The Slants"/>
    <s v="The world's only all-Asian American dance rock band, The Slants, needs a bus to tour cons, shows, and festivals."/>
    <n v="10000"/>
    <n v="14511"/>
    <x v="0"/>
    <x v="0"/>
    <s v="USD"/>
    <n v="1339701851"/>
    <n v="1337887451"/>
    <b v="0"/>
    <n v="205"/>
    <b v="1"/>
    <s v="music/rock"/>
    <n v="145"/>
    <n v="70.790000000000006"/>
    <x v="4"/>
    <s v="rock"/>
    <x v="1607"/>
  </r>
  <r>
    <n v="1608"/>
    <s v="The Devil &amp; Me Debut Album, &quot;...It's Not A Dream&quot;"/>
    <s v="The Devil &amp; Me's Debut album, &quot;...It's Not A Dream&quot;, featuring 9 original, Hard Rock songs."/>
    <n v="1200"/>
    <n v="1215"/>
    <x v="0"/>
    <x v="0"/>
    <s v="USD"/>
    <n v="1388553960"/>
    <n v="1385754986"/>
    <b v="0"/>
    <n v="23"/>
    <b v="1"/>
    <s v="music/rock"/>
    <n v="101"/>
    <n v="52.83"/>
    <x v="4"/>
    <s v="rock"/>
    <x v="1608"/>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s v="rock"/>
    <x v="1609"/>
  </r>
  <r>
    <n v="1610"/>
    <s v="So The Story Goes: The New Album by &quot;Just Joe&quot; Altier"/>
    <s v="So The Story Goes is the upcoming album from &quot;Just Joe&quot; Altier."/>
    <n v="2000"/>
    <n v="5437"/>
    <x v="0"/>
    <x v="0"/>
    <s v="USD"/>
    <n v="1355609510"/>
    <n v="1353017510"/>
    <b v="0"/>
    <n v="112"/>
    <b v="1"/>
    <s v="music/rock"/>
    <n v="272"/>
    <n v="48.54"/>
    <x v="4"/>
    <s v="rock"/>
    <x v="1610"/>
  </r>
  <r>
    <n v="1611"/>
    <s v="Skelton-Luns CD/7&quot;             No Big Deal."/>
    <s v="Skelton-Luns CD/7&quot; No Big Deal."/>
    <n v="800"/>
    <n v="1001"/>
    <x v="0"/>
    <x v="0"/>
    <s v="USD"/>
    <n v="1370390432"/>
    <n v="1368576032"/>
    <b v="0"/>
    <n v="27"/>
    <b v="1"/>
    <s v="music/rock"/>
    <n v="125"/>
    <n v="37.07"/>
    <x v="4"/>
    <s v="rock"/>
    <x v="1611"/>
  </r>
  <r>
    <n v="1612"/>
    <s v="Join AT THE WAYSIDE For The &quot;Ready...Set...Snow Tour!&quot;"/>
    <s v="Help us achieve our goal to get our van repaired, gassed up, and road-ready for our winter tour!"/>
    <n v="500"/>
    <n v="550"/>
    <x v="0"/>
    <x v="0"/>
    <s v="USD"/>
    <n v="1357160384"/>
    <n v="1354568384"/>
    <b v="0"/>
    <n v="11"/>
    <b v="1"/>
    <s v="music/rock"/>
    <n v="110"/>
    <n v="50"/>
    <x v="4"/>
    <s v="rock"/>
    <x v="1612"/>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s v="rock"/>
    <x v="1613"/>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s v="rock"/>
    <x v="161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s v="rock"/>
    <x v="1615"/>
  </r>
  <r>
    <n v="1616"/>
    <s v="Aly Jados: the New EP rOckNrOLLa"/>
    <s v="HELP! We don't have much time.....Join Aly Jados in making her new EP a reality before the world ends!!!!"/>
    <n v="10000"/>
    <n v="10420"/>
    <x v="0"/>
    <x v="0"/>
    <s v="USD"/>
    <n v="1353621600"/>
    <n v="1350061821"/>
    <b v="0"/>
    <n v="157"/>
    <b v="1"/>
    <s v="music/rock"/>
    <n v="104"/>
    <n v="66.37"/>
    <x v="4"/>
    <s v="rock"/>
    <x v="1616"/>
  </r>
  <r>
    <n v="1617"/>
    <s v="The Coffis Brothers 2nd Album!"/>
    <s v="The Coffis Brothers &amp;The Mountain Men are recording a brand new full length record."/>
    <n v="7000"/>
    <n v="10210"/>
    <x v="0"/>
    <x v="0"/>
    <s v="USD"/>
    <n v="1383332400"/>
    <n v="1380470188"/>
    <b v="0"/>
    <n v="158"/>
    <b v="1"/>
    <s v="music/rock"/>
    <n v="146"/>
    <n v="64.62"/>
    <x v="4"/>
    <s v="rock"/>
    <x v="1617"/>
  </r>
  <r>
    <n v="1618"/>
    <s v="Janus Word Album"/>
    <s v="Janus Word combines hard rock with melodic acoustic music for a unique and awesome sound."/>
    <n v="1500"/>
    <n v="1576"/>
    <x v="0"/>
    <x v="0"/>
    <s v="USD"/>
    <n v="1362757335"/>
    <n v="1359301335"/>
    <b v="0"/>
    <n v="27"/>
    <b v="1"/>
    <s v="music/rock"/>
    <n v="105"/>
    <n v="58.37"/>
    <x v="4"/>
    <s v="rock"/>
    <x v="1618"/>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s v="rock"/>
    <x v="1619"/>
  </r>
  <r>
    <n v="1620"/>
    <s v="Kickstart my music career with 300 CDs"/>
    <s v="Kickstarting my music career with 300 hard copy CDs of my first release."/>
    <n v="1000"/>
    <n v="1130"/>
    <x v="0"/>
    <x v="0"/>
    <s v="USD"/>
    <n v="1361606940"/>
    <n v="1361002140"/>
    <b v="0"/>
    <n v="17"/>
    <b v="1"/>
    <s v="music/rock"/>
    <n v="113"/>
    <n v="66.47"/>
    <x v="4"/>
    <s v="rock"/>
    <x v="162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s v="rock"/>
    <x v="162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s v="rock"/>
    <x v="1622"/>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s v="rock"/>
    <x v="1623"/>
  </r>
  <r>
    <n v="1624"/>
    <s v="Joey De Noble needs YOUR help!"/>
    <s v="Joey De Noble is raising money to help record his latest music, and he wants YOU to be a part of it!"/>
    <n v="1000"/>
    <n v="1180"/>
    <x v="0"/>
    <x v="0"/>
    <s v="USD"/>
    <n v="1357721335"/>
    <n v="1354265335"/>
    <b v="0"/>
    <n v="25"/>
    <b v="1"/>
    <s v="music/rock"/>
    <n v="118"/>
    <n v="47.2"/>
    <x v="4"/>
    <s v="rock"/>
    <x v="1624"/>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s v="rock"/>
    <x v="1625"/>
  </r>
  <r>
    <n v="1626"/>
    <s v="The Protest's Next Album"/>
    <s v="Help Christian Rock Band &quot;The Protest&quot; fund their new album and further their mission of positively impacting lives."/>
    <n v="8000"/>
    <n v="8095"/>
    <x v="0"/>
    <x v="0"/>
    <s v="USD"/>
    <n v="1385932867"/>
    <n v="1383337267"/>
    <b v="0"/>
    <n v="108"/>
    <b v="1"/>
    <s v="music/rock"/>
    <n v="101"/>
    <n v="74.95"/>
    <x v="4"/>
    <s v="rock"/>
    <x v="1626"/>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s v="rock"/>
    <x v="1627"/>
  </r>
  <r>
    <n v="1628"/>
    <s v="&quot;Songs for Tsippora&quot; Byronâ€™s DEBUT EP"/>
    <s v="Original Jewish rock music on human relationships and identity"/>
    <n v="4000"/>
    <n v="4037"/>
    <x v="0"/>
    <x v="0"/>
    <s v="USD"/>
    <n v="1403026882"/>
    <n v="1400175682"/>
    <b v="0"/>
    <n v="88"/>
    <b v="1"/>
    <s v="music/rock"/>
    <n v="101"/>
    <n v="45.88"/>
    <x v="4"/>
    <s v="rock"/>
    <x v="1628"/>
  </r>
  <r>
    <n v="1629"/>
    <s v="Off The Turnpike | A Loud New Way to Release Loud New Music"/>
    <s v="Help Off The Turnpike release new music, and set fire to everything!"/>
    <n v="6000"/>
    <n v="6220"/>
    <x v="0"/>
    <x v="0"/>
    <s v="USD"/>
    <n v="1392929333"/>
    <n v="1389041333"/>
    <b v="0"/>
    <n v="82"/>
    <b v="1"/>
    <s v="music/rock"/>
    <n v="104"/>
    <n v="75.849999999999994"/>
    <x v="4"/>
    <s v="rock"/>
    <x v="1629"/>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s v="rock"/>
    <x v="163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s v="rock"/>
    <x v="1631"/>
  </r>
  <r>
    <n v="1632"/>
    <s v="Culprit needs a van!"/>
    <s v="Hey everyone! If you don't already know, we're Culprit, a 4-piece rock band from Los Angeles &amp; we are in dire need of a new tour van!"/>
    <n v="4000"/>
    <n v="4065"/>
    <x v="0"/>
    <x v="0"/>
    <s v="USD"/>
    <n v="1316851854"/>
    <n v="1311667854"/>
    <b v="0"/>
    <n v="47"/>
    <b v="1"/>
    <s v="music/rock"/>
    <n v="102"/>
    <n v="86.49"/>
    <x v="4"/>
    <s v="rock"/>
    <x v="1632"/>
  </r>
  <r>
    <n v="1633"/>
    <s v="ELIZABETH REX"/>
    <s v="We are a four piece rock band that has played shows in and around NYC including Mercury Lounge.  Two of our members are now in LA."/>
    <n v="10000"/>
    <n v="10000"/>
    <x v="0"/>
    <x v="0"/>
    <s v="USD"/>
    <n v="1326690000"/>
    <n v="1324329156"/>
    <b v="0"/>
    <n v="58"/>
    <b v="1"/>
    <s v="music/rock"/>
    <n v="100"/>
    <n v="172.41"/>
    <x v="4"/>
    <s v="rock"/>
    <x v="1633"/>
  </r>
  <r>
    <n v="1634"/>
    <s v="RUBEDO: Debut Full Length Album"/>
    <s v="Recording Debut  Album w/ Producer Ikey Owens from Free Moral Agents/ The Mars Volta"/>
    <n v="2000"/>
    <n v="2010"/>
    <x v="0"/>
    <x v="0"/>
    <s v="USD"/>
    <n v="1306994340"/>
    <n v="1303706001"/>
    <b v="0"/>
    <n v="32"/>
    <b v="1"/>
    <s v="music/rock"/>
    <n v="101"/>
    <n v="62.81"/>
    <x v="4"/>
    <s v="rock"/>
    <x v="1634"/>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s v="rock"/>
    <x v="1635"/>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s v="rock"/>
    <x v="163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s v="rock"/>
    <x v="1637"/>
  </r>
  <r>
    <n v="1638"/>
    <s v="Avenues EP 2013"/>
    <s v="Avenues will be going in to the studio to record a new EP with Matt Allison!"/>
    <n v="1000"/>
    <n v="1050"/>
    <x v="0"/>
    <x v="0"/>
    <s v="USD"/>
    <n v="1362086700"/>
    <n v="1358180968"/>
    <b v="0"/>
    <n v="27"/>
    <b v="1"/>
    <s v="music/rock"/>
    <n v="105"/>
    <n v="38.89"/>
    <x v="4"/>
    <s v="rock"/>
    <x v="1638"/>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s v="rock"/>
    <x v="1639"/>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s v="rock"/>
    <x v="1640"/>
  </r>
  <r>
    <n v="1641"/>
    <s v="Tanya Dartson- Run for Your Life music video"/>
    <s v="Music Video For Upbeat and Inspiring Song - Run For Your Life"/>
    <n v="2500"/>
    <n v="2535"/>
    <x v="0"/>
    <x v="0"/>
    <s v="USD"/>
    <n v="1418998744"/>
    <n v="1416406744"/>
    <b v="0"/>
    <n v="26"/>
    <b v="1"/>
    <s v="music/pop"/>
    <n v="101"/>
    <n v="97.5"/>
    <x v="4"/>
    <s v="pop"/>
    <x v="1641"/>
  </r>
  <r>
    <n v="1642"/>
    <s v="Pop Garden Radio Presents: Season 2 CD"/>
    <s v="Pop Garden Radio Presents: The Rock on the Road Tour Season 2 CD. 23 great Pop tracks from independent Pop artists."/>
    <n v="1200"/>
    <n v="1200"/>
    <x v="0"/>
    <x v="0"/>
    <s v="USD"/>
    <n v="1308011727"/>
    <n v="1306283727"/>
    <b v="0"/>
    <n v="28"/>
    <b v="1"/>
    <s v="music/pop"/>
    <n v="100"/>
    <n v="42.86"/>
    <x v="4"/>
    <s v="pop"/>
    <x v="1642"/>
  </r>
  <r>
    <n v="1643"/>
    <s v="This Is All Now's Brand New Album!!"/>
    <s v="This Is All Now is putting out a brand new record, and we need YOUR help to do it!"/>
    <n v="5000"/>
    <n v="6235"/>
    <x v="0"/>
    <x v="0"/>
    <s v="USD"/>
    <n v="1348516012"/>
    <n v="1345924012"/>
    <b v="0"/>
    <n v="37"/>
    <b v="1"/>
    <s v="music/pop"/>
    <n v="125"/>
    <n v="168.51"/>
    <x v="4"/>
    <s v="pop"/>
    <x v="1643"/>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s v="pop"/>
    <x v="1644"/>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s v="pop"/>
    <x v="1645"/>
  </r>
  <r>
    <n v="1646"/>
    <s v="MADAM Album"/>
    <s v="Album 3 funds.We have 13 amazing songs ready to go . a fantastic engineer to mix them, James Aparicio(Depeche Mode/Liars.We need you xx"/>
    <n v="2000"/>
    <n v="2204"/>
    <x v="0"/>
    <x v="1"/>
    <s v="GBP"/>
    <n v="1408039860"/>
    <n v="1405248503"/>
    <b v="0"/>
    <n v="83"/>
    <b v="1"/>
    <s v="music/pop"/>
    <n v="110"/>
    <n v="26.55"/>
    <x v="4"/>
    <s v="pop"/>
    <x v="1646"/>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s v="pop"/>
    <x v="1647"/>
  </r>
  <r>
    <n v="1648"/>
    <s v="Arches - Wide Awake on Vinyl "/>
    <s v="We've finished recording our debut LP &quot;Wide Awake&quot; and would love to have it pressed on vinyl, but we need your help"/>
    <n v="2300"/>
    <n v="2881"/>
    <x v="0"/>
    <x v="0"/>
    <s v="USD"/>
    <n v="1300636482"/>
    <n v="1298048082"/>
    <b v="0"/>
    <n v="90"/>
    <b v="1"/>
    <s v="music/pop"/>
    <n v="125"/>
    <n v="32.01"/>
    <x v="4"/>
    <s v="pop"/>
    <x v="1648"/>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s v="pop"/>
    <x v="1649"/>
  </r>
  <r>
    <n v="1650"/>
    <s v="The Psalm Praise Project, Vol. 2"/>
    <s v="Help me record a CD that uses pop styling to give a fresh sound to ancient wisdom from scripture!"/>
    <n v="2000"/>
    <n v="2831"/>
    <x v="0"/>
    <x v="0"/>
    <s v="USD"/>
    <n v="1381314437"/>
    <n v="1378722437"/>
    <b v="0"/>
    <n v="32"/>
    <b v="1"/>
    <s v="music/pop"/>
    <n v="142"/>
    <n v="88.47"/>
    <x v="4"/>
    <s v="pop"/>
    <x v="165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s v="pop"/>
    <x v="1651"/>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s v="pop"/>
    <x v="1652"/>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s v="pop"/>
    <x v="1653"/>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s v="pop"/>
    <x v="1654"/>
  </r>
  <r>
    <n v="1655"/>
    <s v="Meg Porter Debut EP!"/>
    <s v="Berklee College of Music student, Meg Porter needs YOUR help to fund her very first EP!"/>
    <n v="1500"/>
    <n v="2143"/>
    <x v="0"/>
    <x v="0"/>
    <s v="USD"/>
    <n v="1333648820"/>
    <n v="1331060420"/>
    <b v="0"/>
    <n v="48"/>
    <b v="1"/>
    <s v="music/pop"/>
    <n v="143"/>
    <n v="44.65"/>
    <x v="4"/>
    <s v="pop"/>
    <x v="1655"/>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s v="pop"/>
    <x v="1656"/>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s v="pop"/>
    <x v="165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s v="pop"/>
    <x v="1658"/>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s v="pop"/>
    <x v="1659"/>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s v="pop"/>
    <x v="1660"/>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s v="pop"/>
    <x v="166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s v="pop"/>
    <x v="1662"/>
  </r>
  <r>
    <n v="1663"/>
    <s v="ghost -- a music video"/>
    <s v="music is as important to the eyes as it is to the ears. help bring ghost to life in front of your eyes."/>
    <n v="1000"/>
    <n v="1080"/>
    <x v="0"/>
    <x v="0"/>
    <s v="USD"/>
    <n v="1422750707"/>
    <n v="1420158707"/>
    <b v="0"/>
    <n v="32"/>
    <b v="1"/>
    <s v="music/pop"/>
    <n v="108"/>
    <n v="33.75"/>
    <x v="4"/>
    <s v="pop"/>
    <x v="1663"/>
  </r>
  <r>
    <n v="1664"/>
    <s v="Grace Sings Grace"/>
    <s v="Korean-American Soprano Grace's Debut Album - coming up in June 2012. Come and be part of this exciting project!"/>
    <n v="2500"/>
    <n v="3060.22"/>
    <x v="0"/>
    <x v="0"/>
    <s v="USD"/>
    <n v="1331870340"/>
    <n v="1328033818"/>
    <b v="0"/>
    <n v="89"/>
    <b v="1"/>
    <s v="music/pop"/>
    <n v="122"/>
    <n v="34.380000000000003"/>
    <x v="4"/>
    <s v="pop"/>
    <x v="166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s v="pop"/>
    <x v="1665"/>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s v="pop"/>
    <x v="1666"/>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s v="pop"/>
    <x v="166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s v="pop"/>
    <x v="1668"/>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s v="pop"/>
    <x v="166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s v="pop"/>
    <x v="1670"/>
  </r>
  <r>
    <n v="1671"/>
    <s v="Luke O'Brien's Kickstarter"/>
    <s v="I am seeking funding in order to help take my music from a hobby to a career."/>
    <n v="2000"/>
    <n v="2013.47"/>
    <x v="0"/>
    <x v="0"/>
    <s v="USD"/>
    <n v="1470056614"/>
    <n v="1467464614"/>
    <b v="0"/>
    <n v="77"/>
    <b v="1"/>
    <s v="music/pop"/>
    <n v="101"/>
    <n v="26.15"/>
    <x v="4"/>
    <s v="pop"/>
    <x v="1671"/>
  </r>
  <r>
    <n v="1672"/>
    <s v="High Altotude Debut Album"/>
    <s v="Sweet, sweet harmonies from Portland Oregon's premiere high school women's a cappella group."/>
    <n v="1700"/>
    <n v="1920"/>
    <x v="0"/>
    <x v="0"/>
    <s v="USD"/>
    <n v="1338824730"/>
    <n v="1336232730"/>
    <b v="0"/>
    <n v="49"/>
    <b v="1"/>
    <s v="music/pop"/>
    <n v="113"/>
    <n v="39.18"/>
    <x v="4"/>
    <s v="pop"/>
    <x v="1672"/>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s v="pop"/>
    <x v="1673"/>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s v="pop"/>
    <x v="1674"/>
  </r>
  <r>
    <n v="1675"/>
    <s v="The Great Party's Debut Album!"/>
    <s v="The Great Party is releasing their debut album. Here's your chance to be a part of it!"/>
    <n v="1000"/>
    <n v="1374.16"/>
    <x v="0"/>
    <x v="0"/>
    <s v="USD"/>
    <n v="1318802580"/>
    <n v="1316194540"/>
    <b v="0"/>
    <n v="34"/>
    <b v="1"/>
    <s v="music/pop"/>
    <n v="137"/>
    <n v="40.42"/>
    <x v="4"/>
    <s v="pop"/>
    <x v="1675"/>
  </r>
  <r>
    <n v="1676"/>
    <s v="Bridge 19 CD Release Tour"/>
    <s v="Help fund Bridge 19's tour in support of their first duo record, to be released in May 2012."/>
    <n v="3000"/>
    <n v="3460"/>
    <x v="0"/>
    <x v="0"/>
    <s v="USD"/>
    <n v="1334980740"/>
    <n v="1330968347"/>
    <b v="0"/>
    <n v="42"/>
    <b v="1"/>
    <s v="music/pop"/>
    <n v="115"/>
    <n v="82.38"/>
    <x v="4"/>
    <s v="pop"/>
    <x v="1676"/>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s v="pop"/>
    <x v="167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s v="pop"/>
    <x v="1678"/>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r>
  <r>
    <n v="1680"/>
    <s v="Kick Out a Record"/>
    <s v="Working Musician dilemma #164: how the taxman put Kick the Record 2.0 on hold"/>
    <n v="1000"/>
    <n v="1175"/>
    <x v="0"/>
    <x v="0"/>
    <s v="USD"/>
    <n v="1405188667"/>
    <n v="1402596667"/>
    <b v="0"/>
    <n v="25"/>
    <b v="1"/>
    <s v="music/pop"/>
    <n v="118"/>
    <n v="47"/>
    <x v="4"/>
    <s v="pop"/>
    <x v="168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s v="faith"/>
    <x v="1681"/>
  </r>
  <r>
    <n v="1682"/>
    <s v="Looking Up &amp; Holding On CD Project - Christian songwriter"/>
    <s v="Christian singer-wongerwriter searching for funding to record CD of original Christian music."/>
    <n v="6000"/>
    <n v="0"/>
    <x v="3"/>
    <x v="0"/>
    <s v="USD"/>
    <n v="1492142860"/>
    <n v="1486962460"/>
    <b v="0"/>
    <n v="0"/>
    <b v="0"/>
    <s v="music/faith"/>
    <n v="0"/>
    <n v="0"/>
    <x v="4"/>
    <s v="faith"/>
    <x v="1682"/>
  </r>
  <r>
    <n v="1683"/>
    <s v="Manman doudou tÃ©moignage d'une mÃ¨re Album"/>
    <s v="Rendre tÃ©moignage de ce que Dieu fait chaque jour pour moi et venir en  aide  aux autres, c'est  mon but."/>
    <n v="3500"/>
    <n v="760"/>
    <x v="3"/>
    <x v="6"/>
    <s v="EUR"/>
    <n v="1491590738"/>
    <n v="1489517138"/>
    <b v="0"/>
    <n v="10"/>
    <b v="0"/>
    <s v="music/faith"/>
    <n v="22"/>
    <n v="76"/>
    <x v="4"/>
    <s v="faith"/>
    <x v="1683"/>
  </r>
  <r>
    <n v="1684"/>
    <s v="Goodness &amp; Mercy EP - Marty Mikles"/>
    <s v="New Music from Marty Mikles!  A new EP all about God's Goodness &amp; Mercy."/>
    <n v="8000"/>
    <n v="8730"/>
    <x v="3"/>
    <x v="0"/>
    <s v="USD"/>
    <n v="1489775641"/>
    <n v="1487360041"/>
    <b v="0"/>
    <n v="101"/>
    <b v="0"/>
    <s v="music/faith"/>
    <n v="109"/>
    <n v="86.44"/>
    <x v="4"/>
    <s v="faith"/>
    <x v="1684"/>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s v="faith"/>
    <x v="1685"/>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s v="faith"/>
    <x v="1686"/>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s v="faith"/>
    <x v="1687"/>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s v="faith"/>
    <x v="1688"/>
  </r>
  <r>
    <n v="1689"/>
    <s v="Fly Away"/>
    <s v="Praising the Living God in the second half of life."/>
    <n v="2400"/>
    <n v="2400"/>
    <x v="3"/>
    <x v="0"/>
    <s v="USD"/>
    <n v="1489700230"/>
    <n v="1487111830"/>
    <b v="0"/>
    <n v="14"/>
    <b v="0"/>
    <s v="music/faith"/>
    <n v="100"/>
    <n v="171.43"/>
    <x v="4"/>
    <s v="faith"/>
    <x v="1689"/>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s v="faith"/>
    <x v="1690"/>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s v="faith"/>
    <x v="1691"/>
  </r>
  <r>
    <n v="1692"/>
    <s v="Get Your Hopes Up"/>
    <s v="After 3 years.....It's time for some new music! Album #2 is in motion and I can't wait to share it with all of you!"/>
    <n v="5000"/>
    <n v="2390"/>
    <x v="3"/>
    <x v="0"/>
    <s v="USD"/>
    <n v="1490572740"/>
    <n v="1487734667"/>
    <b v="0"/>
    <n v="15"/>
    <b v="0"/>
    <s v="music/faith"/>
    <n v="48"/>
    <n v="159.33000000000001"/>
    <x v="4"/>
    <s v="faith"/>
    <x v="1692"/>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s v="faith"/>
    <x v="1693"/>
  </r>
  <r>
    <n v="1694"/>
    <s v="Thundercreek Studios"/>
    <s v="Hey all I'm building out my Christian Recording studio in a new building. I have the building but lack the funds to build it out!!!"/>
    <n v="10000"/>
    <n v="5"/>
    <x v="3"/>
    <x v="0"/>
    <s v="USD"/>
    <n v="1490589360"/>
    <n v="1488038674"/>
    <b v="0"/>
    <n v="1"/>
    <b v="0"/>
    <s v="music/faith"/>
    <n v="0"/>
    <n v="5"/>
    <x v="4"/>
    <s v="faith"/>
    <x v="1694"/>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s v="faith"/>
    <x v="1695"/>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s v="faith"/>
    <x v="1696"/>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s v="faith"/>
    <x v="1697"/>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s v="faith"/>
    <x v="1698"/>
  </r>
  <r>
    <n v="1699"/>
    <s v="THE WORSHIP ALBUM!"/>
    <s v="Friends! Will you help me create a new worship album??! I want this album to give God the worship he deserves and draw people to Him."/>
    <n v="5105"/>
    <n v="216"/>
    <x v="3"/>
    <x v="0"/>
    <s v="USD"/>
    <n v="1491943445"/>
    <n v="1489351445"/>
    <b v="0"/>
    <n v="4"/>
    <b v="0"/>
    <s v="music/faith"/>
    <n v="4"/>
    <n v="54"/>
    <x v="4"/>
    <s v="faith"/>
    <x v="1699"/>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s v="faith"/>
    <x v="17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s v="faith"/>
    <x v="1701"/>
  </r>
  <r>
    <n v="1702"/>
    <s v="lyndale lewis and new vision prosper cd release"/>
    <s v="I can do all things through christ jesus"/>
    <n v="16500"/>
    <n v="1"/>
    <x v="2"/>
    <x v="0"/>
    <s v="USD"/>
    <n v="1427745150"/>
    <n v="1425156750"/>
    <b v="0"/>
    <n v="1"/>
    <b v="0"/>
    <s v="music/faith"/>
    <n v="0"/>
    <n v="1"/>
    <x v="4"/>
    <s v="faith"/>
    <x v="1702"/>
  </r>
  <r>
    <n v="1703"/>
    <s v="Joy Full Noise!"/>
    <s v="I would love for you to be a part of helping me raise money for music and video production to launch my first Worship album!"/>
    <n v="5000"/>
    <n v="51"/>
    <x v="2"/>
    <x v="0"/>
    <s v="USD"/>
    <n v="1441003537"/>
    <n v="1435819537"/>
    <b v="0"/>
    <n v="2"/>
    <b v="0"/>
    <s v="music/faith"/>
    <n v="1"/>
    <n v="25.5"/>
    <x v="4"/>
    <s v="faith"/>
    <x v="1703"/>
  </r>
  <r>
    <n v="1704"/>
    <s v="Jericho Down Worship Album"/>
    <s v="We want to record an album of popular praise &amp; worship songs with our own influence and style."/>
    <n v="2000"/>
    <n v="1302"/>
    <x v="2"/>
    <x v="0"/>
    <s v="USD"/>
    <n v="1424056873"/>
    <n v="1421464873"/>
    <b v="0"/>
    <n v="11"/>
    <b v="0"/>
    <s v="music/faith"/>
    <n v="65"/>
    <n v="118.36"/>
    <x v="4"/>
    <s v="faith"/>
    <x v="1704"/>
  </r>
  <r>
    <n v="1705"/>
    <s v="Piano Prayer Album - Russ James"/>
    <s v="An instrumental album that ranges from hymns to contemporary music. All the music is recorded by myself."/>
    <n v="2000"/>
    <n v="0"/>
    <x v="2"/>
    <x v="0"/>
    <s v="USD"/>
    <n v="1441814400"/>
    <n v="1440807846"/>
    <b v="0"/>
    <n v="0"/>
    <b v="0"/>
    <s v="music/faith"/>
    <n v="0"/>
    <n v="0"/>
    <x v="4"/>
    <s v="faith"/>
    <x v="1705"/>
  </r>
  <r>
    <n v="1706"/>
    <s v="Gemeinde in Bremen"/>
    <s v="Unsere &quot;Aufgabe&quot; ist es, fÃ¼r Christen da zu sein die keiner Gemeinde angehÃ¶ren. Zudem spielt Lobpreis eine Zentrale Rolle."/>
    <n v="5500"/>
    <n v="0"/>
    <x v="2"/>
    <x v="12"/>
    <s v="EUR"/>
    <n v="1440314472"/>
    <n v="1435130472"/>
    <b v="0"/>
    <n v="0"/>
    <b v="0"/>
    <s v="music/faith"/>
    <n v="0"/>
    <n v="0"/>
    <x v="4"/>
    <s v="faith"/>
    <x v="1706"/>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s v="faith"/>
    <x v="1707"/>
  </r>
  <r>
    <n v="1708"/>
    <s v="Praise: It's what we do"/>
    <s v="A debut album for the New Gate Church's praise team; making a cd filled with original songs from a team of misfits with 1 goal in mind"/>
    <n v="7000"/>
    <n v="0"/>
    <x v="2"/>
    <x v="0"/>
    <s v="USD"/>
    <n v="1462135706"/>
    <n v="1458679706"/>
    <b v="0"/>
    <n v="0"/>
    <b v="0"/>
    <s v="music/faith"/>
    <n v="0"/>
    <n v="0"/>
    <x v="4"/>
    <s v="faith"/>
    <x v="1708"/>
  </r>
  <r>
    <n v="1709"/>
    <s v="Psalms"/>
    <s v="A project to set psalms to music. The psalms are taken from the English Standard Version (ESV) of the Bible."/>
    <n v="1750"/>
    <n v="85"/>
    <x v="2"/>
    <x v="0"/>
    <s v="USD"/>
    <n v="1409513940"/>
    <n v="1405949514"/>
    <b v="0"/>
    <n v="4"/>
    <b v="0"/>
    <s v="music/faith"/>
    <n v="5"/>
    <n v="21.25"/>
    <x v="4"/>
    <s v="faith"/>
    <x v="1709"/>
  </r>
  <r>
    <n v="1710"/>
    <s v="Producing a live album of our upcoming Europe tour"/>
    <s v="We want to create a gospel live album which has never been produced before."/>
    <n v="5000"/>
    <n v="34"/>
    <x v="2"/>
    <x v="12"/>
    <s v="EUR"/>
    <n v="1453122000"/>
    <n v="1449151888"/>
    <b v="0"/>
    <n v="1"/>
    <b v="0"/>
    <s v="music/faith"/>
    <n v="1"/>
    <n v="34"/>
    <x v="4"/>
    <s v="faith"/>
    <x v="171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s v="faith"/>
    <x v="1711"/>
  </r>
  <r>
    <n v="1712"/>
    <s v="Midwest Cowboy Ministries"/>
    <s v="Recording/equipment for MCM - a team of musicians who will help your local musicians to hold your own Cowboy Church with Gospel Music"/>
    <n v="5000"/>
    <n v="0"/>
    <x v="2"/>
    <x v="0"/>
    <s v="USD"/>
    <n v="1435701353"/>
    <n v="1430517353"/>
    <b v="0"/>
    <n v="0"/>
    <b v="0"/>
    <s v="music/faith"/>
    <n v="0"/>
    <n v="0"/>
    <x v="4"/>
    <s v="faith"/>
    <x v="1712"/>
  </r>
  <r>
    <n v="1713"/>
    <s v="&quot;UNCOVERED ME&quot;"/>
    <s v="This music project is a compilation to my up-coming book UNCOVERED ME, I need your support to help me go to New York and complete it."/>
    <n v="3000"/>
    <n v="50"/>
    <x v="2"/>
    <x v="0"/>
    <s v="USD"/>
    <n v="1412536412"/>
    <n v="1409944412"/>
    <b v="0"/>
    <n v="1"/>
    <b v="0"/>
    <s v="music/faith"/>
    <n v="2"/>
    <n v="50"/>
    <x v="4"/>
    <s v="faith"/>
    <x v="1713"/>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s v="faith"/>
    <x v="1714"/>
  </r>
  <r>
    <n v="1715"/>
    <s v="The Heart of a P.K."/>
    <s v="Kimberly Stokes the daughter of Elder Baby Stokes Jr, of Bibleway C.O.G.I.C, is currently working on a EP. She is sharing her heart"/>
    <n v="5000"/>
    <n v="11"/>
    <x v="2"/>
    <x v="0"/>
    <s v="USD"/>
    <n v="1427772120"/>
    <n v="1425186785"/>
    <b v="0"/>
    <n v="2"/>
    <b v="0"/>
    <s v="music/faith"/>
    <n v="0"/>
    <n v="5.5"/>
    <x v="4"/>
    <s v="faith"/>
    <x v="171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s v="faith"/>
    <x v="1716"/>
  </r>
  <r>
    <n v="1717"/>
    <s v="Shift Records A New EP!"/>
    <s v="Our first record created to reach, inspire, and ultimately express the love of Jesus to our generation."/>
    <n v="3265"/>
    <n v="1395"/>
    <x v="2"/>
    <x v="0"/>
    <s v="USD"/>
    <n v="1461211200"/>
    <n v="1459467238"/>
    <b v="0"/>
    <n v="41"/>
    <b v="0"/>
    <s v="music/faith"/>
    <n v="43"/>
    <n v="34.020000000000003"/>
    <x v="4"/>
    <s v="faith"/>
    <x v="1717"/>
  </r>
  <r>
    <n v="1718"/>
    <s v="The Prodigal Son"/>
    <s v="A melody for the galaxy."/>
    <n v="35000"/>
    <n v="75"/>
    <x v="2"/>
    <x v="0"/>
    <s v="USD"/>
    <n v="1463201940"/>
    <n v="1459435149"/>
    <b v="0"/>
    <n v="2"/>
    <b v="0"/>
    <s v="music/faith"/>
    <n v="0"/>
    <n v="37.5"/>
    <x v="4"/>
    <s v="faith"/>
    <x v="171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s v="faith"/>
    <x v="1719"/>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s v="faith"/>
    <x v="1720"/>
  </r>
  <r>
    <n v="1721"/>
    <s v="&quot;HEAVEN'S CALLING&quot;"/>
    <s v="Heavens calling is an album for people all over the world in need of a healing for the soul, positive mindset and total prosperity"/>
    <n v="5000"/>
    <n v="0"/>
    <x v="2"/>
    <x v="0"/>
    <s v="USD"/>
    <n v="1449831863"/>
    <n v="1447239863"/>
    <b v="0"/>
    <n v="0"/>
    <b v="0"/>
    <s v="music/faith"/>
    <n v="0"/>
    <n v="0"/>
    <x v="4"/>
    <s v="faith"/>
    <x v="1721"/>
  </r>
  <r>
    <n v="1722"/>
    <s v="Preserving the DC Gospel Stars"/>
    <s v="I am raising money to leave a legacy for the DC Gospel Stars and preserve this art form for music lovers of this style."/>
    <n v="2880"/>
    <n v="1"/>
    <x v="2"/>
    <x v="0"/>
    <s v="USD"/>
    <n v="1459642200"/>
    <n v="1456441429"/>
    <b v="0"/>
    <n v="1"/>
    <b v="0"/>
    <s v="music/faith"/>
    <n v="0"/>
    <n v="1"/>
    <x v="4"/>
    <s v="faith"/>
    <x v="1722"/>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s v="faith"/>
    <x v="1723"/>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s v="faith"/>
    <x v="1724"/>
  </r>
  <r>
    <n v="1725"/>
    <s v="Unveiled Debut Album"/>
    <s v="Christian band signed to VECA Records to release their debut album in Spring 2015.  This ministry is relying on faith-based donations."/>
    <n v="5500"/>
    <n v="560"/>
    <x v="2"/>
    <x v="0"/>
    <s v="USD"/>
    <n v="1408922049"/>
    <n v="1406330049"/>
    <b v="0"/>
    <n v="9"/>
    <b v="0"/>
    <s v="music/faith"/>
    <n v="10"/>
    <n v="62.22"/>
    <x v="4"/>
    <s v="faith"/>
    <x v="1725"/>
  </r>
  <r>
    <n v="1726"/>
    <s v="&quot;Every Day&quot; CD by Amanda Joy Hall"/>
    <s v="Amanda Joy Hall's sophomore album, &quot;Every Day&quot;. Release expected July 2014"/>
    <n v="6500"/>
    <n v="2196"/>
    <x v="2"/>
    <x v="0"/>
    <s v="USD"/>
    <n v="1403906664"/>
    <n v="1401401064"/>
    <b v="0"/>
    <n v="16"/>
    <b v="0"/>
    <s v="music/faith"/>
    <n v="34"/>
    <n v="137.25"/>
    <x v="4"/>
    <s v="faith"/>
    <x v="1726"/>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s v="faith"/>
    <x v="1727"/>
  </r>
  <r>
    <n v="1728"/>
    <s v="With His Presence"/>
    <s v="Be in God's presence through instrumental covers of hymns. Help me build a home studio to freely distribute this album."/>
    <n v="1250"/>
    <n v="855"/>
    <x v="2"/>
    <x v="0"/>
    <s v="USD"/>
    <n v="1445439674"/>
    <n v="1442847674"/>
    <b v="0"/>
    <n v="7"/>
    <b v="0"/>
    <s v="music/faith"/>
    <n v="68"/>
    <n v="122.14"/>
    <x v="4"/>
    <s v="faith"/>
    <x v="17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s v="faith"/>
    <x v="1729"/>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s v="faith"/>
    <x v="1730"/>
  </r>
  <r>
    <n v="1731"/>
    <s v="Sam Cox Band First Christian Tour"/>
    <s v="We are a Christin Worship band looking to midwest tour. God Bless!"/>
    <n v="1000"/>
    <n v="0"/>
    <x v="2"/>
    <x v="0"/>
    <s v="USD"/>
    <n v="1434034800"/>
    <n v="1432849552"/>
    <b v="0"/>
    <n v="0"/>
    <b v="0"/>
    <s v="music/faith"/>
    <n v="0"/>
    <n v="0"/>
    <x v="4"/>
    <s v="faith"/>
    <x v="1731"/>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s v="faith"/>
    <x v="1732"/>
  </r>
  <r>
    <n v="1733"/>
    <s v="What Faith Is EP/Album"/>
    <s v="I am trying to share the music I am blessed to have written. https://www.johncox4.com or https://reverbnation.com/johncox4"/>
    <n v="10000"/>
    <n v="0"/>
    <x v="2"/>
    <x v="0"/>
    <s v="USD"/>
    <n v="1473802200"/>
    <n v="1472746374"/>
    <b v="0"/>
    <n v="0"/>
    <b v="0"/>
    <s v="music/faith"/>
    <n v="0"/>
    <n v="0"/>
    <x v="4"/>
    <s v="faith"/>
    <x v="1733"/>
  </r>
  <r>
    <n v="1734"/>
    <s v="Street Prophet Los CD and new book"/>
    <s v="This is a double venture project. I have finished a new manuscript and currently working on creating a Christian rap CD."/>
    <n v="4500"/>
    <n v="1"/>
    <x v="2"/>
    <x v="0"/>
    <s v="USD"/>
    <n v="1431046356"/>
    <n v="1428454356"/>
    <b v="0"/>
    <n v="1"/>
    <b v="0"/>
    <s v="music/faith"/>
    <n v="0"/>
    <n v="1"/>
    <x v="4"/>
    <s v="faith"/>
    <x v="1734"/>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r>
  <r>
    <n v="1736"/>
    <s v="In His Presence"/>
    <s v="A unique meditative album reflecting on the life of Christ, inviting Him into your presence"/>
    <n v="3000"/>
    <n v="22"/>
    <x v="2"/>
    <x v="0"/>
    <s v="USD"/>
    <n v="1447018833"/>
    <n v="1444423233"/>
    <b v="0"/>
    <n v="1"/>
    <b v="0"/>
    <s v="music/faith"/>
    <n v="1"/>
    <n v="22"/>
    <x v="4"/>
    <s v="faith"/>
    <x v="1736"/>
  </r>
  <r>
    <n v="1737"/>
    <s v="Healing"/>
    <s v="An instrumental project in which all songs are incorporated around the healing power of our God. Used for times of prayer &amp; devotion"/>
    <n v="4000"/>
    <n v="850"/>
    <x v="2"/>
    <x v="0"/>
    <s v="USD"/>
    <n v="1437432392"/>
    <n v="1434840392"/>
    <b v="0"/>
    <n v="15"/>
    <b v="0"/>
    <s v="music/faith"/>
    <n v="21"/>
    <n v="56.67"/>
    <x v="4"/>
    <s v="faith"/>
    <x v="1737"/>
  </r>
  <r>
    <n v="1738"/>
    <s v="The Flashing Lights"/>
    <s v="Music that inspires and gives hope for overcoming and change. And it is good music."/>
    <n v="5000"/>
    <n v="20"/>
    <x v="2"/>
    <x v="0"/>
    <s v="USD"/>
    <n v="1412283542"/>
    <n v="1409691542"/>
    <b v="0"/>
    <n v="1"/>
    <b v="0"/>
    <s v="music/faith"/>
    <n v="0"/>
    <n v="20"/>
    <x v="4"/>
    <s v="faith"/>
    <x v="173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s v="faith"/>
    <x v="1739"/>
  </r>
  <r>
    <n v="1740"/>
    <s v="Recording Studio Time"/>
    <s v="I recently recorded a new single. With your help I can return to the studio. Would you like to be part of my next worship project?"/>
    <n v="3000"/>
    <n v="0"/>
    <x v="2"/>
    <x v="0"/>
    <s v="USD"/>
    <n v="1437075422"/>
    <n v="1434483422"/>
    <b v="0"/>
    <n v="0"/>
    <b v="0"/>
    <s v="music/faith"/>
    <n v="0"/>
    <n v="0"/>
    <x v="4"/>
    <s v="faith"/>
    <x v="1740"/>
  </r>
  <r>
    <n v="1741"/>
    <s v="Caught off Guard"/>
    <s v="A photo journal documenting my experiences and travels across New Zealand"/>
    <n v="1200"/>
    <n v="1330"/>
    <x v="0"/>
    <x v="1"/>
    <s v="GBP"/>
    <n v="1433948671"/>
    <n v="1430060671"/>
    <b v="0"/>
    <n v="52"/>
    <b v="1"/>
    <s v="photography/photobooks"/>
    <n v="111"/>
    <n v="25.58"/>
    <x v="8"/>
    <s v="photobooks"/>
    <x v="174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s v="photobooks"/>
    <x v="174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s v="photobooks"/>
    <x v="1743"/>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s v="photobooks"/>
    <x v="1744"/>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s v="photobooks"/>
    <x v="1745"/>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s v="photobooks"/>
    <x v="1746"/>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s v="photobooks"/>
    <x v="1747"/>
  </r>
  <r>
    <n v="1748"/>
    <s v="So It Is: Vancouver"/>
    <s v="Telling the story of the city through remarkable people who live in Vancouver today."/>
    <n v="50000"/>
    <n v="64974"/>
    <x v="0"/>
    <x v="5"/>
    <s v="CAD"/>
    <n v="1441234143"/>
    <n v="1438642143"/>
    <b v="0"/>
    <n v="181"/>
    <b v="1"/>
    <s v="photography/photobooks"/>
    <n v="130"/>
    <n v="358.97"/>
    <x v="8"/>
    <s v="photobooks"/>
    <x v="1748"/>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s v="photobooks"/>
    <x v="1749"/>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s v="photobooks"/>
    <x v="1750"/>
  </r>
  <r>
    <n v="1751"/>
    <s v="Daily Bread: Stories from Rural Greece"/>
    <s v="Photographs and stories culled from 10 years of road trips through rural Greece"/>
    <n v="10000"/>
    <n v="10290"/>
    <x v="0"/>
    <x v="0"/>
    <s v="USD"/>
    <n v="1426787123"/>
    <n v="1424198723"/>
    <b v="0"/>
    <n v="61"/>
    <b v="1"/>
    <s v="photography/photobooks"/>
    <n v="103"/>
    <n v="168.69"/>
    <x v="8"/>
    <s v="photobooks"/>
    <x v="1751"/>
  </r>
  <r>
    <n v="1752"/>
    <s v="Adfectus Book"/>
    <s v="A little book of calm, in picture form, that will soothe the soul and un-furrow the brow."/>
    <n v="1200"/>
    <n v="3122"/>
    <x v="0"/>
    <x v="1"/>
    <s v="GBP"/>
    <n v="1476425082"/>
    <n v="1473833082"/>
    <b v="0"/>
    <n v="90"/>
    <b v="1"/>
    <s v="photography/photobooks"/>
    <n v="260"/>
    <n v="34.69"/>
    <x v="8"/>
    <s v="photobooks"/>
    <x v="175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s v="photobooks"/>
    <x v="1753"/>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s v="photobooks"/>
    <x v="175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s v="photobooks"/>
    <x v="1756"/>
  </r>
  <r>
    <n v="1757"/>
    <s v="The Resurgence of Femininity Photo Thesis"/>
    <s v="I want to create a self published photo art book on the topic of the resurgence of femininity."/>
    <n v="5000"/>
    <n v="5800"/>
    <x v="0"/>
    <x v="0"/>
    <s v="USD"/>
    <n v="1485631740"/>
    <n v="1483041083"/>
    <b v="0"/>
    <n v="14"/>
    <b v="1"/>
    <s v="photography/photobooks"/>
    <n v="116"/>
    <n v="414.29"/>
    <x v="8"/>
    <s v="photobooks"/>
    <x v="1757"/>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s v="photobooks"/>
    <x v="1758"/>
  </r>
  <r>
    <n v="1759"/>
    <s v="Death Valley"/>
    <s v="Death Valley will be the first photo book of Andi State"/>
    <n v="5000"/>
    <n v="5330"/>
    <x v="0"/>
    <x v="0"/>
    <s v="USD"/>
    <n v="1427309629"/>
    <n v="1425585229"/>
    <b v="0"/>
    <n v="49"/>
    <b v="1"/>
    <s v="photography/photobooks"/>
    <n v="107"/>
    <n v="108.78"/>
    <x v="8"/>
    <s v="photobooks"/>
    <x v="175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s v="photobooks"/>
    <x v="1760"/>
  </r>
  <r>
    <n v="1761"/>
    <s v="I Wanted To See Boobs"/>
    <s v="A hardcover photobook telling the naked truth of a young photographers journey."/>
    <n v="100"/>
    <n v="155"/>
    <x v="0"/>
    <x v="1"/>
    <s v="GBP"/>
    <n v="1442065060"/>
    <n v="1437745060"/>
    <b v="0"/>
    <n v="3"/>
    <b v="1"/>
    <s v="photography/photobooks"/>
    <n v="155"/>
    <n v="51.67"/>
    <x v="8"/>
    <s v="photobooks"/>
    <x v="1761"/>
  </r>
  <r>
    <n v="1762"/>
    <s v="&quot;The Naked Pixel&quot; Ali Pakele"/>
    <s v="Project rewards $25 gets you 190+ digital images"/>
    <n v="100"/>
    <n v="885"/>
    <x v="0"/>
    <x v="0"/>
    <s v="USD"/>
    <n v="1457739245"/>
    <n v="1455147245"/>
    <b v="0"/>
    <n v="25"/>
    <b v="1"/>
    <s v="photography/photobooks"/>
    <n v="885"/>
    <n v="35.4"/>
    <x v="8"/>
    <s v="photobooks"/>
    <x v="176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s v="photobooks"/>
    <x v="1763"/>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s v="photobooks"/>
    <x v="1764"/>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s v="photobooks"/>
    <x v="1765"/>
  </r>
  <r>
    <n v="1766"/>
    <s v="Photographic book on Melbourne's music scene"/>
    <s v="I want to create a beautiful book which documents the Melbourne music scene."/>
    <n v="1500"/>
    <n v="0"/>
    <x v="2"/>
    <x v="2"/>
    <s v="AUD"/>
    <n v="1408999088"/>
    <n v="1407184688"/>
    <b v="1"/>
    <n v="0"/>
    <b v="0"/>
    <s v="photography/photobooks"/>
    <n v="0"/>
    <n v="0"/>
    <x v="8"/>
    <s v="photobooks"/>
    <x v="1766"/>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s v="photobooks"/>
    <x v="1767"/>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s v="photobooks"/>
    <x v="1768"/>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s v="photobooks"/>
    <x v="176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s v="photobooks"/>
    <x v="177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s v="photobooks"/>
    <x v="1771"/>
  </r>
  <r>
    <n v="1772"/>
    <s v="White Mountain"/>
    <s v="A photobook and a short documentary film telling the story of Holocaust in Northwestern Lithuania"/>
    <n v="5500"/>
    <n v="858"/>
    <x v="2"/>
    <x v="1"/>
    <s v="GBP"/>
    <n v="1404666836"/>
    <n v="1399482836"/>
    <b v="1"/>
    <n v="19"/>
    <b v="0"/>
    <s v="photography/photobooks"/>
    <n v="16"/>
    <n v="45.16"/>
    <x v="8"/>
    <s v="photobooks"/>
    <x v="1772"/>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s v="photobooks"/>
    <x v="1773"/>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s v="photobooks"/>
    <x v="1774"/>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s v="photobooks"/>
    <x v="1775"/>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s v="photobooks"/>
    <x v="1776"/>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s v="photobooks"/>
    <x v="1777"/>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s v="photobooks"/>
    <x v="1778"/>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s v="photobooks"/>
    <x v="1779"/>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s v="photobooks"/>
    <x v="178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s v="photobooks"/>
    <x v="178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s v="photobooks"/>
    <x v="1782"/>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s v="photobooks"/>
    <x v="178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s v="photobooks"/>
    <x v="1784"/>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s v="photobooks"/>
    <x v="1785"/>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s v="photobooks"/>
    <x v="1786"/>
  </r>
  <r>
    <n v="1787"/>
    <s v="Alpamayo to Yerupaja"/>
    <s v="Raising awareness to the effects of global warming through photographs of the high mountains of Peru."/>
    <n v="10000"/>
    <n v="1533"/>
    <x v="2"/>
    <x v="0"/>
    <s v="USD"/>
    <n v="1428158637"/>
    <n v="1425570237"/>
    <b v="1"/>
    <n v="24"/>
    <b v="0"/>
    <s v="photography/photobooks"/>
    <n v="15"/>
    <n v="63.88"/>
    <x v="8"/>
    <s v="photobooks"/>
    <x v="1787"/>
  </r>
  <r>
    <n v="1788"/>
    <s v="Beyond the Pale"/>
    <s v="A photo book celebrating Goths, exploring their lives and giving an insight into what Goth is for them."/>
    <n v="5500"/>
    <n v="76"/>
    <x v="2"/>
    <x v="1"/>
    <s v="GBP"/>
    <n v="1414795542"/>
    <n v="1412203542"/>
    <b v="1"/>
    <n v="4"/>
    <b v="0"/>
    <s v="photography/photobooks"/>
    <n v="1"/>
    <n v="19"/>
    <x v="8"/>
    <s v="photobooks"/>
    <x v="1788"/>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s v="photobooks"/>
    <x v="1789"/>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s v="photobooks"/>
    <x v="1790"/>
  </r>
  <r>
    <n v="1791"/>
    <s v="disCover: Napoli"/>
    <s v="For the love of street photography and the beauty of traditional cultures in southern Italy."/>
    <n v="3000"/>
    <n v="107"/>
    <x v="2"/>
    <x v="1"/>
    <s v="GBP"/>
    <n v="1422553565"/>
    <n v="1417369565"/>
    <b v="1"/>
    <n v="4"/>
    <b v="0"/>
    <s v="photography/photobooks"/>
    <n v="4"/>
    <n v="26.75"/>
    <x v="8"/>
    <s v="photobooks"/>
    <x v="1791"/>
  </r>
  <r>
    <n v="1792"/>
    <s v="Bensinger's: Photographs by Helaine Garren"/>
    <s v="In 1970 Helaine Garren shot a series of images at Bensingerâ€™s Pool Hall in Chicago, Illinois."/>
    <n v="25000"/>
    <n v="15281"/>
    <x v="2"/>
    <x v="0"/>
    <s v="USD"/>
    <n v="1439189940"/>
    <n v="1435970682"/>
    <b v="1"/>
    <n v="139"/>
    <b v="0"/>
    <s v="photography/photobooks"/>
    <n v="61"/>
    <n v="109.94"/>
    <x v="8"/>
    <s v="photobooks"/>
    <x v="1792"/>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s v="photobooks"/>
    <x v="1793"/>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s v="photobooks"/>
    <x v="1794"/>
  </r>
  <r>
    <n v="1795"/>
    <s v="THE AFGHANS - A Photo Book"/>
    <s v="A photography book documenting the impact of the ISAF mission on the Afghan people of Mazar-e Sharif."/>
    <n v="28000"/>
    <n v="10846"/>
    <x v="2"/>
    <x v="12"/>
    <s v="EUR"/>
    <n v="1476460800"/>
    <n v="1473922541"/>
    <b v="1"/>
    <n v="81"/>
    <b v="0"/>
    <s v="photography/photobooks"/>
    <n v="39"/>
    <n v="133.9"/>
    <x v="8"/>
    <s v="photobooks"/>
    <x v="1795"/>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s v="photobooks"/>
    <x v="179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s v="photobooks"/>
    <x v="1797"/>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s v="photobooks"/>
    <x v="1798"/>
  </r>
  <r>
    <n v="1799"/>
    <s v="The UnDiscovered Image"/>
    <s v="The UnDiscovered Image, a monthly publication dedicated to photographers."/>
    <n v="4000"/>
    <n v="69.83"/>
    <x v="2"/>
    <x v="1"/>
    <s v="GBP"/>
    <n v="1415740408"/>
    <n v="1414008808"/>
    <b v="1"/>
    <n v="6"/>
    <b v="0"/>
    <s v="photography/photobooks"/>
    <n v="2"/>
    <n v="11.64"/>
    <x v="8"/>
    <s v="photobooks"/>
    <x v="1799"/>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s v="photobooks"/>
    <x v="180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s v="photobooks"/>
    <x v="1801"/>
  </r>
  <r>
    <n v="1802"/>
    <s v="Out Of The Dark"/>
    <s v="Inner Darkness turned into a photobook. Personal work i shot during my recovery...in Berlin."/>
    <n v="3500"/>
    <n v="1697"/>
    <x v="2"/>
    <x v="12"/>
    <s v="EUR"/>
    <n v="1435442340"/>
    <n v="1433416830"/>
    <b v="1"/>
    <n v="18"/>
    <b v="0"/>
    <s v="photography/photobooks"/>
    <n v="48"/>
    <n v="94.28"/>
    <x v="8"/>
    <s v="photobooks"/>
    <x v="1802"/>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s v="photobooks"/>
    <x v="1803"/>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s v="photobooks"/>
    <x v="180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s v="photobooks"/>
    <x v="1805"/>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s v="photobooks"/>
    <x v="1806"/>
  </r>
  <r>
    <n v="1807"/>
    <s v="Anywhere but Here"/>
    <s v="I want to explore alternative cultures and lifestyles in America."/>
    <n v="5000"/>
    <n v="553"/>
    <x v="2"/>
    <x v="0"/>
    <s v="USD"/>
    <n v="1411868313"/>
    <n v="1409276313"/>
    <b v="1"/>
    <n v="8"/>
    <b v="0"/>
    <s v="photography/photobooks"/>
    <n v="11"/>
    <n v="69.13"/>
    <x v="8"/>
    <s v="photobooks"/>
    <x v="1807"/>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s v="photobooks"/>
    <x v="1808"/>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s v="photobooks"/>
    <x v="1809"/>
  </r>
  <r>
    <n v="1810"/>
    <s v="Film Speed"/>
    <s v="Film Speed is a series of Zines focusing on architecture shot completely on 35 and 120mm film."/>
    <n v="450"/>
    <n v="15"/>
    <x v="2"/>
    <x v="0"/>
    <s v="USD"/>
    <n v="1408657826"/>
    <n v="1407621026"/>
    <b v="0"/>
    <n v="2"/>
    <b v="0"/>
    <s v="photography/photobooks"/>
    <n v="3"/>
    <n v="7.5"/>
    <x v="8"/>
    <s v="photobooks"/>
    <x v="1810"/>
  </r>
  <r>
    <n v="1811"/>
    <s v="The Year of Sunsets"/>
    <s v="A collection of 365 color photographs of sunsets in 2014, beautifully presented in a hardcover book."/>
    <n v="54000"/>
    <n v="40"/>
    <x v="2"/>
    <x v="0"/>
    <s v="USD"/>
    <n v="1414123200"/>
    <n v="1408962270"/>
    <b v="0"/>
    <n v="26"/>
    <b v="0"/>
    <s v="photography/photobooks"/>
    <n v="0"/>
    <n v="1.54"/>
    <x v="8"/>
    <s v="photobooks"/>
    <x v="1811"/>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s v="photobooks"/>
    <x v="1812"/>
  </r>
  <r>
    <n v="1813"/>
    <s v="Libya : The Lost Days"/>
    <s v="This project aims to document, Libyan photographic history; through both print and artisan mediums ."/>
    <n v="8750"/>
    <n v="0"/>
    <x v="2"/>
    <x v="1"/>
    <s v="GBP"/>
    <n v="1407532812"/>
    <n v="1404940812"/>
    <b v="0"/>
    <n v="0"/>
    <b v="0"/>
    <s v="photography/photobooks"/>
    <n v="0"/>
    <n v="0"/>
    <x v="8"/>
    <s v="photobooks"/>
    <x v="1813"/>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s v="photobooks"/>
    <x v="1814"/>
  </r>
  <r>
    <n v="1815"/>
    <s v="Texas to Florida"/>
    <s v="Photographic roadtrip from Dallas/Ft Worth, Texas to Florida's beaches. A summer photography roadtrip project to include 5 states."/>
    <n v="3000"/>
    <n v="0"/>
    <x v="2"/>
    <x v="0"/>
    <s v="USD"/>
    <n v="1435787137"/>
    <n v="1434577537"/>
    <b v="0"/>
    <n v="0"/>
    <b v="0"/>
    <s v="photography/photobooks"/>
    <n v="0"/>
    <n v="0"/>
    <x v="8"/>
    <s v="photobooks"/>
    <x v="1815"/>
  </r>
  <r>
    <n v="1816"/>
    <s v="Moments of Passion"/>
    <s v="A unique Photographic Book Project about the Passionate Moments and Strong Emotions that lie within Karate"/>
    <n v="25000"/>
    <n v="509"/>
    <x v="2"/>
    <x v="16"/>
    <s v="CHF"/>
    <n v="1469473200"/>
    <n v="1467061303"/>
    <b v="0"/>
    <n v="6"/>
    <b v="0"/>
    <s v="photography/photobooks"/>
    <n v="2"/>
    <n v="84.83"/>
    <x v="8"/>
    <s v="photobooks"/>
    <x v="1816"/>
  </r>
  <r>
    <n v="1817"/>
    <s v="Through the Lens of Jerry Gustafson"/>
    <s v="Hundreds of breathtaking rodeo photographs collected in a beautiful coffee table book."/>
    <n v="18000"/>
    <n v="9419"/>
    <x v="2"/>
    <x v="0"/>
    <s v="USD"/>
    <n v="1485759540"/>
    <n v="1480607607"/>
    <b v="0"/>
    <n v="100"/>
    <b v="0"/>
    <s v="photography/photobooks"/>
    <n v="52"/>
    <n v="94.19"/>
    <x v="8"/>
    <s v="photobooks"/>
    <x v="1817"/>
  </r>
  <r>
    <n v="1818"/>
    <s v="Give Me Your Goofy-ist"/>
    <s v="We are all different, this is a way to honor and celebrate the authenticity in being different."/>
    <n v="15000"/>
    <n v="0"/>
    <x v="2"/>
    <x v="0"/>
    <s v="USD"/>
    <n v="1428035850"/>
    <n v="1425447450"/>
    <b v="0"/>
    <n v="0"/>
    <b v="0"/>
    <s v="photography/photobooks"/>
    <n v="0"/>
    <n v="0"/>
    <x v="8"/>
    <s v="photobooks"/>
    <x v="1818"/>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s v="photobooks"/>
    <x v="1819"/>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s v="photobooks"/>
    <x v="1820"/>
  </r>
  <r>
    <n v="1821"/>
    <s v="Glass Cloud on the road!"/>
    <s v="Glass Cloud tour dates are already beginning to pile up. They are turning to YOU to help get them from town to town."/>
    <n v="2500"/>
    <n v="3372.25"/>
    <x v="0"/>
    <x v="0"/>
    <s v="USD"/>
    <n v="1330760367"/>
    <n v="1326872367"/>
    <b v="0"/>
    <n v="57"/>
    <b v="1"/>
    <s v="music/rock"/>
    <n v="135"/>
    <n v="59.16"/>
    <x v="4"/>
    <s v="rock"/>
    <x v="1821"/>
  </r>
  <r>
    <n v="1822"/>
    <s v="Wood Butcher's new music video- I Don't Wanna Party"/>
    <s v="Wood Butcher needs your help to make this happen. Buy a CD, support local music!"/>
    <n v="300"/>
    <n v="300"/>
    <x v="0"/>
    <x v="5"/>
    <s v="CAD"/>
    <n v="1391194860"/>
    <n v="1388084862"/>
    <b v="0"/>
    <n v="11"/>
    <b v="1"/>
    <s v="music/rock"/>
    <n v="100"/>
    <n v="27.27"/>
    <x v="4"/>
    <s v="rock"/>
    <x v="1822"/>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s v="rock"/>
    <x v="1823"/>
  </r>
  <r>
    <n v="1824"/>
    <s v="Tin Man's Broken Wisdom Fund"/>
    <s v="cd fund raiser"/>
    <n v="3000"/>
    <n v="3002"/>
    <x v="0"/>
    <x v="0"/>
    <s v="USD"/>
    <n v="1389146880"/>
    <n v="1387403967"/>
    <b v="0"/>
    <n v="40"/>
    <b v="1"/>
    <s v="music/rock"/>
    <n v="100"/>
    <n v="75.05"/>
    <x v="4"/>
    <s v="rock"/>
    <x v="1824"/>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s v="rock"/>
    <x v="1825"/>
  </r>
  <r>
    <n v="1826"/>
    <s v="BEAR GHOST! Professional Recording! Yay!"/>
    <s v="Hear your favorite Bear Ghost in eargasmic quality!"/>
    <n v="2000"/>
    <n v="2020"/>
    <x v="0"/>
    <x v="0"/>
    <s v="USD"/>
    <n v="1392675017"/>
    <n v="1390083017"/>
    <b v="0"/>
    <n v="38"/>
    <b v="1"/>
    <s v="music/rock"/>
    <n v="101"/>
    <n v="53.16"/>
    <x v="4"/>
    <s v="rock"/>
    <x v="1826"/>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s v="rock"/>
    <x v="1827"/>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s v="rock"/>
    <x v="1828"/>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s v="rock"/>
    <x v="1829"/>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s v="rock"/>
    <x v="1830"/>
  </r>
  <r>
    <n v="1831"/>
    <s v="Darling Waste Trailer Bail Out!"/>
    <s v="After a 2 year Odyssey, Darling Waste's trailer is still not home! We need $3,500 to get it through U.S. Customs!"/>
    <n v="1000"/>
    <n v="1030"/>
    <x v="0"/>
    <x v="0"/>
    <s v="USD"/>
    <n v="1336866863"/>
    <n v="1335570863"/>
    <b v="0"/>
    <n v="14"/>
    <b v="1"/>
    <s v="music/rock"/>
    <n v="103"/>
    <n v="73.569999999999993"/>
    <x v="4"/>
    <s v="rock"/>
    <x v="1831"/>
  </r>
  <r>
    <n v="1832"/>
    <s v="Black Swan Theories Debut CD"/>
    <s v="Hi! We're the music duo Black Swan Theories and our project is to manufacture our debut CD of 10 already-completed songs.  "/>
    <n v="350"/>
    <n v="500"/>
    <x v="0"/>
    <x v="0"/>
    <s v="USD"/>
    <n v="1299243427"/>
    <n v="1296651427"/>
    <b v="0"/>
    <n v="20"/>
    <b v="1"/>
    <s v="music/rock"/>
    <n v="143"/>
    <n v="25"/>
    <x v="4"/>
    <s v="rock"/>
    <x v="1832"/>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s v="rock"/>
    <x v="1833"/>
  </r>
  <r>
    <n v="1834"/>
    <s v="TDJ - All Part of the Plan EP/Tour"/>
    <s v="Help us fund our first tour and promote our new EP!"/>
    <n v="10000"/>
    <n v="11805"/>
    <x v="0"/>
    <x v="0"/>
    <s v="USD"/>
    <n v="1422140895"/>
    <n v="1418684895"/>
    <b v="0"/>
    <n v="90"/>
    <b v="1"/>
    <s v="music/rock"/>
    <n v="118"/>
    <n v="131.16999999999999"/>
    <x v="4"/>
    <s v="rock"/>
    <x v="1834"/>
  </r>
  <r>
    <n v="1835"/>
    <s v="DIRTY LITTLE REBEL EP"/>
    <s v="WE ARE A HARD ROCK/PUNK BAND SEEKING FUNDS TO RECORD A NEW EP. _x000a__x000a_https://www.reverbnation.com/dirtylittlerebel"/>
    <n v="500"/>
    <n v="520"/>
    <x v="0"/>
    <x v="1"/>
    <s v="GBP"/>
    <n v="1459439471"/>
    <n v="1456851071"/>
    <b v="0"/>
    <n v="11"/>
    <b v="1"/>
    <s v="music/rock"/>
    <n v="104"/>
    <n v="47.27"/>
    <x v="4"/>
    <s v="rock"/>
    <x v="1835"/>
  </r>
  <r>
    <n v="1836"/>
    <s v="KICKSTART OUR &lt;+3"/>
    <s v="Help fund our 2013 Sound &amp; Lighting Touring rig!"/>
    <n v="5000"/>
    <n v="10017"/>
    <x v="0"/>
    <x v="0"/>
    <s v="USD"/>
    <n v="1361129129"/>
    <n v="1359660329"/>
    <b v="0"/>
    <n v="55"/>
    <b v="1"/>
    <s v="music/rock"/>
    <n v="200"/>
    <n v="182.13"/>
    <x v="4"/>
    <s v="rock"/>
    <x v="183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s v="rock"/>
    <x v="1837"/>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s v="rock"/>
    <x v="1838"/>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s v="rock"/>
    <x v="1839"/>
  </r>
  <r>
    <n v="1840"/>
    <s v="City of the Weak on Tour!"/>
    <s v="St. Paul five-piece band City of the Weak hits the road May 9th, heading for Ft. Lauderdale to attend the Driven Music Conference!"/>
    <n v="900"/>
    <n v="980"/>
    <x v="0"/>
    <x v="0"/>
    <s v="USD"/>
    <n v="1367902740"/>
    <n v="1366251510"/>
    <b v="0"/>
    <n v="13"/>
    <b v="1"/>
    <s v="music/rock"/>
    <n v="109"/>
    <n v="75.38"/>
    <x v="4"/>
    <s v="rock"/>
    <x v="1840"/>
  </r>
  <r>
    <n v="1841"/>
    <s v="Hydra Effect Debut EP"/>
    <s v="Hard Rock with a Positive Message. Help us fund, release and promote our debut EP!"/>
    <n v="2000"/>
    <n v="2035"/>
    <x v="0"/>
    <x v="0"/>
    <s v="USD"/>
    <n v="1400561940"/>
    <n v="1397679445"/>
    <b v="0"/>
    <n v="40"/>
    <b v="1"/>
    <s v="music/rock"/>
    <n v="102"/>
    <n v="50.88"/>
    <x v="4"/>
    <s v="rock"/>
    <x v="184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s v="rock"/>
    <x v="184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s v="rock"/>
    <x v="1843"/>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s v="rock"/>
    <x v="1844"/>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s v="rock"/>
    <x v="1845"/>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s v="rock"/>
    <x v="1846"/>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s v="rock"/>
    <x v="1847"/>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s v="rock"/>
    <x v="1848"/>
  </r>
  <r>
    <n v="1849"/>
    <s v="Release the Skyline Album"/>
    <s v="Release the Skylines is a small, local Cleveland metal band looking to record an album."/>
    <n v="300"/>
    <n v="301"/>
    <x v="0"/>
    <x v="0"/>
    <s v="USD"/>
    <n v="1350505059"/>
    <n v="1347913059"/>
    <b v="0"/>
    <n v="8"/>
    <b v="1"/>
    <s v="music/rock"/>
    <n v="100"/>
    <n v="37.630000000000003"/>
    <x v="4"/>
    <s v="rock"/>
    <x v="1849"/>
  </r>
  <r>
    <n v="1850"/>
    <s v="WILKES EP"/>
    <s v="WILKES is the solo venture of HighFlightSociety singer / Disciple bassist, Jason Wilkes. This project is to fund the debut 6 song EP."/>
    <n v="9000"/>
    <n v="9137"/>
    <x v="0"/>
    <x v="0"/>
    <s v="USD"/>
    <n v="1405033300"/>
    <n v="1402441300"/>
    <b v="0"/>
    <n v="179"/>
    <b v="1"/>
    <s v="music/rock"/>
    <n v="102"/>
    <n v="51.04"/>
    <x v="4"/>
    <s v="rock"/>
    <x v="185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s v="rock"/>
    <x v="185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s v="rock"/>
    <x v="185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s v="rock"/>
    <x v="1853"/>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s v="rock"/>
    <x v="1854"/>
  </r>
  <r>
    <n v="1855"/>
    <s v="Motion Device Debut EP"/>
    <s v="11 year old Sara &amp; Motion Device want rock &amp; metal fans all over the world to unite and join the ROCK REVOLUTION!!!"/>
    <n v="8750"/>
    <n v="13480.16"/>
    <x v="0"/>
    <x v="5"/>
    <s v="CAD"/>
    <n v="1389012940"/>
    <n v="1385124940"/>
    <b v="0"/>
    <n v="191"/>
    <b v="1"/>
    <s v="music/rock"/>
    <n v="154"/>
    <n v="70.58"/>
    <x v="4"/>
    <s v="rock"/>
    <x v="1855"/>
  </r>
  <r>
    <n v="1856"/>
    <s v="Lazy Sunday"/>
    <s v="We are an independent band who needs your help for the production of our new album, so we can share our music with you lovely people :)"/>
    <n v="2000"/>
    <n v="2025"/>
    <x v="0"/>
    <x v="0"/>
    <s v="USD"/>
    <n v="1405715472"/>
    <n v="1403901072"/>
    <b v="0"/>
    <n v="38"/>
    <b v="1"/>
    <s v="music/rock"/>
    <n v="101"/>
    <n v="53.29"/>
    <x v="4"/>
    <s v="rock"/>
    <x v="1856"/>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s v="rock"/>
    <x v="1857"/>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s v="rock"/>
    <x v="1858"/>
  </r>
  <r>
    <n v="1859"/>
    <s v="Queen Kwong Tour to London and Paris"/>
    <s v="Queen Kwong is going ON TOUR to London and Paris!"/>
    <n v="3000"/>
    <n v="3955"/>
    <x v="0"/>
    <x v="0"/>
    <s v="USD"/>
    <n v="1316716129"/>
    <n v="1314124129"/>
    <b v="0"/>
    <n v="56"/>
    <b v="1"/>
    <s v="music/rock"/>
    <n v="132"/>
    <n v="70.63"/>
    <x v="4"/>
    <s v="rock"/>
    <x v="1859"/>
  </r>
  <r>
    <n v="1860"/>
    <s v="A Simple Complex's 2013 CD Release Party DVD"/>
    <s v="ASC had a one-of-a-kind CD release party in 2013, and we want to share it with the world - in DVD format!"/>
    <n v="750"/>
    <n v="1001"/>
    <x v="0"/>
    <x v="0"/>
    <s v="USD"/>
    <n v="1391706084"/>
    <n v="1389891684"/>
    <b v="0"/>
    <n v="19"/>
    <b v="1"/>
    <s v="music/rock"/>
    <n v="133"/>
    <n v="52.68"/>
    <x v="4"/>
    <s v="rock"/>
    <x v="186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s v="mobile games"/>
    <x v="186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s v="mobile games"/>
    <x v="1862"/>
  </r>
  <r>
    <n v="1863"/>
    <s v="Project: 20M813"/>
    <s v="This is an Android game where you take control of the zombies and try to eat your way to world domination!"/>
    <n v="2500"/>
    <n v="10"/>
    <x v="2"/>
    <x v="0"/>
    <s v="USD"/>
    <n v="1402600085"/>
    <n v="1400008085"/>
    <b v="0"/>
    <n v="2"/>
    <b v="0"/>
    <s v="games/mobile games"/>
    <n v="0"/>
    <n v="5"/>
    <x v="6"/>
    <s v="mobile games"/>
    <x v="1863"/>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s v="mobile games"/>
    <x v="1864"/>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s v="mobile games"/>
    <x v="1865"/>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s v="mobile games"/>
    <x v="1866"/>
  </r>
  <r>
    <n v="1867"/>
    <s v="Meme Wars - Dank Age"/>
    <s v="A mix of PokemonGo, Game of War- Fire Age, DragonSoul, &amp; Throwdown. Join a clan, collect meme, upgrade features, fight, &amp; compete."/>
    <n v="20000"/>
    <n v="10"/>
    <x v="2"/>
    <x v="0"/>
    <s v="USD"/>
    <n v="1478383912"/>
    <n v="1475791912"/>
    <b v="0"/>
    <n v="1"/>
    <b v="0"/>
    <s v="games/mobile games"/>
    <n v="0"/>
    <n v="10"/>
    <x v="6"/>
    <s v="mobile games"/>
    <x v="1867"/>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s v="mobile games"/>
    <x v="186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s v="mobile games"/>
    <x v="1869"/>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s v="mobile games"/>
    <x v="187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s v="mobile games"/>
    <x v="1871"/>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s v="mobile games"/>
    <x v="1872"/>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s v="mobile games"/>
    <x v="1873"/>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s v="mobile games"/>
    <x v="1874"/>
  </r>
  <r>
    <n v="1875"/>
    <s v="Claws &amp; Fins"/>
    <s v="Sea opposition of Crab's family and angry fishes. Who is going to win, and who is going to loose ?!"/>
    <n v="10000"/>
    <n v="51"/>
    <x v="2"/>
    <x v="0"/>
    <s v="USD"/>
    <n v="1470519308"/>
    <n v="1465335308"/>
    <b v="0"/>
    <n v="3"/>
    <b v="0"/>
    <s v="games/mobile games"/>
    <n v="1"/>
    <n v="17"/>
    <x v="6"/>
    <s v="mobile games"/>
    <x v="1875"/>
  </r>
  <r>
    <n v="1876"/>
    <s v="Migration Madness (Android)"/>
    <s v="An arcade styled side scroller. Help Bob the pilot steer his plane through hordes of migrating birds strapped with explosives."/>
    <n v="280"/>
    <n v="0"/>
    <x v="2"/>
    <x v="2"/>
    <s v="AUD"/>
    <n v="1402901405"/>
    <n v="1400309405"/>
    <b v="0"/>
    <n v="0"/>
    <b v="0"/>
    <s v="games/mobile games"/>
    <n v="0"/>
    <n v="0"/>
    <x v="6"/>
    <s v="mobile games"/>
    <x v="1876"/>
  </r>
  <r>
    <n v="1877"/>
    <s v="Chip Dip II: Son of Chip Dip! - A Terrible, Terrible Game"/>
    <s v="It's obvious you won't survive by your wits alone. Unfortunately that's all you've got, Chip. Run!"/>
    <n v="60"/>
    <n v="0"/>
    <x v="2"/>
    <x v="0"/>
    <s v="USD"/>
    <n v="1425170525"/>
    <n v="1422664925"/>
    <b v="0"/>
    <n v="0"/>
    <b v="0"/>
    <s v="games/mobile games"/>
    <n v="0"/>
    <n v="0"/>
    <x v="6"/>
    <s v="mobile games"/>
    <x v="1877"/>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s v="mobile games"/>
    <x v="1878"/>
  </r>
  <r>
    <n v="1879"/>
    <s v="Alex and More"/>
    <s v="Juego de plataformas con 20 personajes. Cada personaje tiene cuatro habilidades distintas al resto de personajes y sus propias voces."/>
    <n v="5000"/>
    <n v="6"/>
    <x v="2"/>
    <x v="3"/>
    <s v="EUR"/>
    <n v="1457966129"/>
    <n v="1455377729"/>
    <b v="0"/>
    <n v="2"/>
    <b v="0"/>
    <s v="games/mobile games"/>
    <n v="0"/>
    <n v="3"/>
    <x v="6"/>
    <s v="mobile games"/>
    <x v="1879"/>
  </r>
  <r>
    <n v="1880"/>
    <s v="Sim Betting Football"/>
    <s v="Sim Betting Football is the only football (soccer) betting simulation  game."/>
    <n v="5000"/>
    <n v="1004"/>
    <x v="2"/>
    <x v="1"/>
    <s v="GBP"/>
    <n v="1459341380"/>
    <n v="1456839380"/>
    <b v="0"/>
    <n v="24"/>
    <b v="0"/>
    <s v="games/mobile games"/>
    <n v="20"/>
    <n v="41.83"/>
    <x v="6"/>
    <s v="mobile games"/>
    <x v="1880"/>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s v="indie rock"/>
    <x v="188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s v="indie rock"/>
    <x v="1882"/>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s v="indie rock"/>
    <x v="188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s v="indie rock"/>
    <x v="188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s v="indie rock"/>
    <x v="1885"/>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s v="indie rock"/>
    <x v="1886"/>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s v="indie rock"/>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s v="indie rock"/>
    <x v="1888"/>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s v="indie rock"/>
    <x v="1889"/>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s v="indie rock"/>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s v="indie rock"/>
    <x v="1891"/>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s v="indie rock"/>
    <x v="1892"/>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s v="indie rock"/>
    <x v="1893"/>
  </r>
  <r>
    <n v="1894"/>
    <s v="Help me release my first 3 song EP!!"/>
    <s v="Im trying to raise $1000 for a 3 song EP in a studio!"/>
    <n v="1000"/>
    <n v="1145"/>
    <x v="0"/>
    <x v="0"/>
    <s v="USD"/>
    <n v="1329082983"/>
    <n v="1326404583"/>
    <b v="0"/>
    <n v="20"/>
    <b v="1"/>
    <s v="music/indie rock"/>
    <n v="115"/>
    <n v="57.25"/>
    <x v="4"/>
    <s v="indie rock"/>
    <x v="189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s v="indie rock"/>
    <x v="1895"/>
  </r>
  <r>
    <n v="1896"/>
    <s v="the bridge"/>
    <s v="My barely anticipated second album of self produced songs is ready to go.  Just need a little help to cover mastering, artwork etc."/>
    <n v="451"/>
    <n v="559"/>
    <x v="0"/>
    <x v="0"/>
    <s v="USD"/>
    <n v="1334250165"/>
    <n v="1331658165"/>
    <b v="0"/>
    <n v="13"/>
    <b v="1"/>
    <s v="music/indie rock"/>
    <n v="124"/>
    <n v="43"/>
    <x v="4"/>
    <s v="indie rock"/>
    <x v="1896"/>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s v="indie rock"/>
    <x v="1897"/>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s v="indie rock"/>
    <x v="1898"/>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s v="indie rock"/>
    <x v="1899"/>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s v="indie rock"/>
    <x v="1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s v="gadgets"/>
    <x v="1901"/>
  </r>
  <r>
    <n v="1902"/>
    <s v="Cardboard reality"/>
    <s v="Virtual reality is expensive, here is the solution. I've created a VR device out of cardboard. I present: World's cheapest VR Device."/>
    <n v="1000"/>
    <n v="12"/>
    <x v="2"/>
    <x v="9"/>
    <s v="EUR"/>
    <n v="1425495447"/>
    <n v="1422903447"/>
    <b v="0"/>
    <n v="3"/>
    <b v="0"/>
    <s v="technology/gadgets"/>
    <n v="1"/>
    <n v="4"/>
    <x v="2"/>
    <s v="gadgets"/>
    <x v="1902"/>
  </r>
  <r>
    <n v="1903"/>
    <s v="MiPointer"/>
    <s v="A cool smart laser pointer for presenting professionals. Unique by design, widest functional coverage for both IOS and Android."/>
    <n v="3000"/>
    <n v="1398"/>
    <x v="2"/>
    <x v="0"/>
    <s v="USD"/>
    <n v="1485541791"/>
    <n v="1480357791"/>
    <b v="0"/>
    <n v="41"/>
    <b v="0"/>
    <s v="technology/gadgets"/>
    <n v="47"/>
    <n v="34.1"/>
    <x v="2"/>
    <s v="gadgets"/>
    <x v="1903"/>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s v="gadgets"/>
    <x v="1904"/>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s v="gadgets"/>
    <x v="1905"/>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s v="gadgets"/>
    <x v="1906"/>
  </r>
  <r>
    <n v="1907"/>
    <s v="Litter-Buddy"/>
    <s v="Litter-Buddy is great economical alternative to leading pet waste disposal systems with cartridge bag elements."/>
    <n v="30000"/>
    <n v="85"/>
    <x v="2"/>
    <x v="0"/>
    <s v="USD"/>
    <n v="1400853925"/>
    <n v="1399557925"/>
    <b v="0"/>
    <n v="4"/>
    <b v="0"/>
    <s v="technology/gadgets"/>
    <n v="0"/>
    <n v="21.25"/>
    <x v="2"/>
    <s v="gadgets"/>
    <x v="1907"/>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s v="gadgets"/>
    <x v="1908"/>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s v="gadgets"/>
    <x v="190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s v="gadgets"/>
    <x v="191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s v="gadgets"/>
    <x v="1911"/>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s v="gadgets"/>
    <x v="1912"/>
  </r>
  <r>
    <n v="1913"/>
    <s v="Tibio - Spreading warmth in everyones home"/>
    <s v="Tibio is a revolutionary new product designed to solve an age old problem."/>
    <n v="48000"/>
    <n v="637"/>
    <x v="2"/>
    <x v="1"/>
    <s v="GBP"/>
    <n v="1412770578"/>
    <n v="1410178578"/>
    <b v="0"/>
    <n v="26"/>
    <b v="0"/>
    <s v="technology/gadgets"/>
    <n v="1"/>
    <n v="24.5"/>
    <x v="2"/>
    <s v="gadgets"/>
    <x v="1913"/>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s v="gadgets"/>
    <x v="1914"/>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s v="gadgets"/>
    <x v="1915"/>
  </r>
  <r>
    <n v="1916"/>
    <s v="The Paint Can Holder by U.S. Green Products"/>
    <s v="The Paint Can Holder Makes Painting Easier and Safer on Extension Ladders."/>
    <n v="20000"/>
    <n v="102"/>
    <x v="2"/>
    <x v="0"/>
    <s v="USD"/>
    <n v="1478542375"/>
    <n v="1476378775"/>
    <b v="0"/>
    <n v="6"/>
    <b v="0"/>
    <s v="technology/gadgets"/>
    <n v="1"/>
    <n v="17"/>
    <x v="2"/>
    <s v="gadgets"/>
    <x v="1916"/>
  </r>
  <r>
    <n v="1917"/>
    <s v="Chronovisor:The MOST innovative watch for night time reading"/>
    <s v="Let's build a legendary brand altogether"/>
    <n v="390000"/>
    <n v="205025"/>
    <x v="2"/>
    <x v="7"/>
    <s v="HKD"/>
    <n v="1486708133"/>
    <n v="1484116133"/>
    <b v="0"/>
    <n v="70"/>
    <b v="0"/>
    <s v="technology/gadgets"/>
    <n v="53"/>
    <n v="2928.93"/>
    <x v="2"/>
    <s v="gadgets"/>
    <x v="1917"/>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s v="gadgets"/>
    <x v="1918"/>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s v="gadgets"/>
    <x v="191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s v="gadgets"/>
    <x v="1920"/>
  </r>
  <r>
    <n v="1921"/>
    <s v="The Fine Spirits are making an album!"/>
    <s v="The Fine Spirits are making an album, but we need your help!"/>
    <n v="1500"/>
    <n v="2052"/>
    <x v="0"/>
    <x v="0"/>
    <s v="USD"/>
    <n v="1342243143"/>
    <n v="1339651143"/>
    <b v="0"/>
    <n v="38"/>
    <b v="1"/>
    <s v="music/indie rock"/>
    <n v="137"/>
    <n v="54"/>
    <x v="4"/>
    <s v="indie rock"/>
    <x v="1921"/>
  </r>
  <r>
    <n v="1922"/>
    <s v="Low Weather // Debut Album"/>
    <s v="Low Weather's debut album is halfway finished.  With your help and your help alone we can record the rest!"/>
    <n v="2000"/>
    <n v="2311"/>
    <x v="0"/>
    <x v="0"/>
    <s v="USD"/>
    <n v="1386828507"/>
    <n v="1384236507"/>
    <b v="0"/>
    <n v="64"/>
    <b v="1"/>
    <s v="music/indie rock"/>
    <n v="116"/>
    <n v="36.11"/>
    <x v="4"/>
    <s v="indie rock"/>
    <x v="1922"/>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s v="indie rock"/>
    <x v="1923"/>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s v="indie rock"/>
    <x v="1924"/>
  </r>
  <r>
    <n v="1925"/>
    <s v="The Freakniks Debut Album: Infinite Love"/>
    <s v="The Freakniks are making their psychedelic freak-folk debut studio album and they need your help."/>
    <n v="1500"/>
    <n v="1655"/>
    <x v="0"/>
    <x v="0"/>
    <s v="USD"/>
    <n v="1381449600"/>
    <n v="1379540288"/>
    <b v="0"/>
    <n v="52"/>
    <b v="1"/>
    <s v="music/indie rock"/>
    <n v="110"/>
    <n v="31.83"/>
    <x v="4"/>
    <s v="indie rock"/>
    <x v="192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s v="indie rock"/>
    <x v="1926"/>
  </r>
  <r>
    <n v="1927"/>
    <s v="GBS Detroit Presents Hampshire"/>
    <s v="Hampshire is headed to GBS Detroit."/>
    <n v="600"/>
    <n v="620"/>
    <x v="0"/>
    <x v="0"/>
    <s v="USD"/>
    <n v="1331182740"/>
    <n v="1329856839"/>
    <b v="0"/>
    <n v="11"/>
    <b v="1"/>
    <s v="music/indie rock"/>
    <n v="103"/>
    <n v="56.36"/>
    <x v="4"/>
    <s v="indie rock"/>
    <x v="1927"/>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s v="indie rock"/>
    <x v="1928"/>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s v="indie rock"/>
    <x v="1929"/>
  </r>
  <r>
    <n v="1930"/>
    <s v="Magnetic Flowers Presents: Old, Cold. Losing It."/>
    <s v="We're nearly done recording, but we're out of money! Help us release the record!!!"/>
    <n v="1000"/>
    <n v="1270"/>
    <x v="0"/>
    <x v="0"/>
    <s v="USD"/>
    <n v="1373203482"/>
    <n v="1368019482"/>
    <b v="0"/>
    <n v="26"/>
    <b v="1"/>
    <s v="music/indie rock"/>
    <n v="127"/>
    <n v="48.85"/>
    <x v="4"/>
    <s v="indie rock"/>
    <x v="1930"/>
  </r>
  <r>
    <n v="1931"/>
    <s v="New Lions After Dark EP!"/>
    <s v="We're an indie rock band from Clearwater, FL headed back into the studio to finish our latest EP."/>
    <n v="2000"/>
    <n v="2412.02"/>
    <x v="0"/>
    <x v="0"/>
    <s v="USD"/>
    <n v="1337657400"/>
    <n v="1336512309"/>
    <b v="0"/>
    <n v="50"/>
    <b v="1"/>
    <s v="music/indie rock"/>
    <n v="121"/>
    <n v="48.24"/>
    <x v="4"/>
    <s v="indie rock"/>
    <x v="1931"/>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s v="indie rock"/>
    <x v="1932"/>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s v="indie rock"/>
    <x v="1933"/>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s v="indie rock"/>
    <x v="193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s v="indie rock"/>
    <x v="1935"/>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s v="indie rock"/>
    <x v="1936"/>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s v="indie rock"/>
    <x v="1937"/>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s v="indie rock"/>
    <x v="1938"/>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s v="indie rock"/>
    <x v="1939"/>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s v="indie rock"/>
    <x v="194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s v="hardware"/>
    <x v="194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s v="hardware"/>
    <x v="194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s v="hardware"/>
    <x v="194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s v="hardware"/>
    <x v="1944"/>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s v="hardware"/>
    <x v="1945"/>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s v="hardware"/>
    <x v="1946"/>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s v="hardware"/>
    <x v="1947"/>
  </r>
  <r>
    <n v="1948"/>
    <s v="UDOO X86: The Most Powerful Maker Board Ever"/>
    <s v="10 times more powerful than Raspberry Pi 3, x86 64-bit architecture"/>
    <n v="100000"/>
    <n v="800211"/>
    <x v="0"/>
    <x v="0"/>
    <s v="USD"/>
    <n v="1465232520"/>
    <n v="1460557809"/>
    <b v="1"/>
    <n v="4245"/>
    <b v="1"/>
    <s v="technology/hardware"/>
    <n v="800"/>
    <n v="188.51"/>
    <x v="2"/>
    <s v="hardware"/>
    <x v="1948"/>
  </r>
  <r>
    <n v="1949"/>
    <s v="Shake Your Power"/>
    <s v="#ShakeYourPower brings clean energy to places in the world without electricity through the power of music."/>
    <n v="50000"/>
    <n v="53001.3"/>
    <x v="0"/>
    <x v="1"/>
    <s v="GBP"/>
    <n v="1404986951"/>
    <n v="1402394951"/>
    <b v="1"/>
    <n v="943"/>
    <b v="1"/>
    <s v="technology/hardware"/>
    <n v="106"/>
    <n v="56.2"/>
    <x v="2"/>
    <s v="hardware"/>
    <x v="1949"/>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s v="hardware"/>
    <x v="195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s v="hardware"/>
    <x v="1951"/>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s v="hardware"/>
    <x v="1952"/>
  </r>
  <r>
    <n v="1953"/>
    <s v="NTH Music Synthesizer"/>
    <s v="The NTH is an open source music synthesizer featuring instant fun, awesome sound, and a hackable design."/>
    <n v="15000"/>
    <n v="33892"/>
    <x v="0"/>
    <x v="0"/>
    <s v="USD"/>
    <n v="1330657200"/>
    <n v="1328158065"/>
    <b v="1"/>
    <n v="147"/>
    <b v="1"/>
    <s v="technology/hardware"/>
    <n v="226"/>
    <n v="230.56"/>
    <x v="2"/>
    <s v="hardware"/>
    <x v="1953"/>
  </r>
  <r>
    <n v="1954"/>
    <s v="Orison â€“ Rethink the Power of Energy"/>
    <s v="The First Home Battery System You Simply Plug in to Install"/>
    <n v="50000"/>
    <n v="349474"/>
    <x v="0"/>
    <x v="0"/>
    <s v="USD"/>
    <n v="1457758800"/>
    <n v="1453730176"/>
    <b v="1"/>
    <n v="415"/>
    <b v="1"/>
    <s v="technology/hardware"/>
    <n v="699"/>
    <n v="842.11"/>
    <x v="2"/>
    <s v="hardware"/>
    <x v="1954"/>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s v="hardware"/>
    <x v="1955"/>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s v="hardware"/>
    <x v="1956"/>
  </r>
  <r>
    <n v="1957"/>
    <s v="freeSoC and freeSoC Mini"/>
    <s v="An open hardware platform for the best microcontroller in the world."/>
    <n v="30000"/>
    <n v="50251.41"/>
    <x v="0"/>
    <x v="0"/>
    <s v="USD"/>
    <n v="1351304513"/>
    <n v="1348712513"/>
    <b v="1"/>
    <n v="660"/>
    <b v="1"/>
    <s v="technology/hardware"/>
    <n v="168"/>
    <n v="76.14"/>
    <x v="2"/>
    <s v="hardware"/>
    <x v="1957"/>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s v="hardware"/>
    <x v="1958"/>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s v="hardware"/>
    <x v="1959"/>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s v="hardware"/>
    <x v="196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s v="hardware"/>
    <x v="1961"/>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s v="hardware"/>
    <x v="196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s v="hardware"/>
    <x v="1963"/>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s v="hardware"/>
    <x v="1964"/>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s v="hardware"/>
    <x v="1965"/>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s v="hardware"/>
    <x v="1966"/>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s v="hardware"/>
    <x v="1967"/>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s v="hardware"/>
    <x v="1968"/>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s v="hardware"/>
    <x v="1969"/>
  </r>
  <r>
    <n v="1970"/>
    <s v="APOC: Mini Radiation Detector"/>
    <s v="The APOC is a gamma particle detector that will help you learn about radiation and find radioactive things!"/>
    <n v="5000"/>
    <n v="56590"/>
    <x v="0"/>
    <x v="0"/>
    <s v="USD"/>
    <n v="1366429101"/>
    <n v="1361248701"/>
    <b v="1"/>
    <n v="701"/>
    <b v="1"/>
    <s v="technology/hardware"/>
    <n v="1132"/>
    <n v="80.73"/>
    <x v="2"/>
    <s v="hardware"/>
    <x v="197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s v="hardware"/>
    <x v="197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s v="hardware"/>
    <x v="197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s v="hardware"/>
    <x v="1973"/>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s v="hardware"/>
    <x v="1974"/>
  </r>
  <r>
    <n v="1975"/>
    <s v="Bugle2: A DIY Phono Preamp"/>
    <s v="The Bugle2 is a second generation DIY kit phono preamplifier for vinyl playback."/>
    <n v="16000"/>
    <n v="33393.339999999997"/>
    <x v="0"/>
    <x v="0"/>
    <s v="USD"/>
    <n v="1362938851"/>
    <n v="1360346851"/>
    <b v="1"/>
    <n v="253"/>
    <b v="1"/>
    <s v="technology/hardware"/>
    <n v="209"/>
    <n v="131.99"/>
    <x v="2"/>
    <s v="hardware"/>
    <x v="1975"/>
  </r>
  <r>
    <n v="1976"/>
    <s v="Pi Lite white - Bright white LED display for Raspberry Pi"/>
    <s v="Can you help us make an ultra bright white one a reality?"/>
    <n v="4000"/>
    <n v="13864"/>
    <x v="0"/>
    <x v="1"/>
    <s v="GBP"/>
    <n v="1373751325"/>
    <n v="1371159325"/>
    <b v="1"/>
    <n v="473"/>
    <b v="1"/>
    <s v="technology/hardware"/>
    <n v="347"/>
    <n v="29.31"/>
    <x v="2"/>
    <s v="hardware"/>
    <x v="1976"/>
  </r>
  <r>
    <n v="1977"/>
    <s v="Ario: Smart Lighting. Better Health."/>
    <s v="Ario learns about you, syncs your body clock, and keeps you healthy through natural lighting patterns."/>
    <n v="50000"/>
    <n v="201165"/>
    <x v="0"/>
    <x v="0"/>
    <s v="USD"/>
    <n v="1450511940"/>
    <n v="1446527540"/>
    <b v="1"/>
    <n v="821"/>
    <b v="1"/>
    <s v="technology/hardware"/>
    <n v="402"/>
    <n v="245.02"/>
    <x v="2"/>
    <s v="hardware"/>
    <x v="1977"/>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s v="hardware"/>
    <x v="1978"/>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s v="hardware"/>
    <x v="1979"/>
  </r>
  <r>
    <n v="1980"/>
    <s v="YOUMO - Your Smart Modular Power Strip"/>
    <s v="Multi-power charging that is smarter, stylish and designed for you."/>
    <n v="50000"/>
    <n v="177412.01"/>
    <x v="0"/>
    <x v="12"/>
    <s v="EUR"/>
    <n v="1459684862"/>
    <n v="1456232462"/>
    <b v="1"/>
    <n v="1945"/>
    <b v="1"/>
    <s v="technology/hardware"/>
    <n v="355"/>
    <n v="91.21"/>
    <x v="2"/>
    <s v="hardware"/>
    <x v="198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s v="people"/>
    <x v="198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s v="people"/>
    <x v="1982"/>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s v="people"/>
    <x v="1983"/>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s v="people"/>
    <x v="1984"/>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s v="people"/>
    <x v="1985"/>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s v="people"/>
    <x v="1986"/>
  </r>
  <r>
    <n v="1987"/>
    <s v="Ethiopia: Beheld"/>
    <s v="A collection of images that depicts the beauty and diversity within Ethiopia"/>
    <n v="5500"/>
    <n v="2336"/>
    <x v="2"/>
    <x v="1"/>
    <s v="GBP"/>
    <n v="1425223276"/>
    <n v="1422631276"/>
    <b v="0"/>
    <n v="28"/>
    <b v="0"/>
    <s v="photography/people"/>
    <n v="42"/>
    <n v="83.43"/>
    <x v="8"/>
    <s v="people"/>
    <x v="1987"/>
  </r>
  <r>
    <n v="1988"/>
    <s v="Phillip Michael Photography"/>
    <s v="Expressing art in an image!"/>
    <n v="6000"/>
    <n v="25"/>
    <x v="2"/>
    <x v="0"/>
    <s v="USD"/>
    <n v="1440094742"/>
    <n v="1437502742"/>
    <b v="0"/>
    <n v="1"/>
    <b v="0"/>
    <s v="photography/people"/>
    <n v="0"/>
    <n v="25"/>
    <x v="8"/>
    <s v="people"/>
    <x v="1988"/>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r>
  <r>
    <n v="1990"/>
    <s v="The Virgin of the Path"/>
    <s v="An art nude photography book that includes traditional black and white sepia nudes as well as experimiental color nudes."/>
    <n v="3000"/>
    <n v="509"/>
    <x v="2"/>
    <x v="0"/>
    <s v="USD"/>
    <n v="1455338532"/>
    <n v="1454042532"/>
    <b v="0"/>
    <n v="5"/>
    <b v="0"/>
    <s v="photography/people"/>
    <n v="17"/>
    <n v="101.8"/>
    <x v="8"/>
    <s v="people"/>
    <x v="1990"/>
  </r>
  <r>
    <n v="1991"/>
    <s v="Portraits of Resilience"/>
    <s v="Taking (and giving) professional portraits of survivors of human trafficking in Myanmar."/>
    <n v="2000"/>
    <n v="140"/>
    <x v="2"/>
    <x v="0"/>
    <s v="USD"/>
    <n v="1435958786"/>
    <n v="1434144386"/>
    <b v="0"/>
    <n v="3"/>
    <b v="0"/>
    <s v="photography/people"/>
    <n v="7"/>
    <n v="46.67"/>
    <x v="8"/>
    <s v="people"/>
    <x v="1991"/>
  </r>
  <r>
    <n v="1992"/>
    <s v="The Wonderful World of Princes &amp; Princesses"/>
    <s v="A complete revamp of all the Disney Princes &amp; Princesses!"/>
    <n v="1500"/>
    <n v="2"/>
    <x v="2"/>
    <x v="0"/>
    <s v="USD"/>
    <n v="1424229991"/>
    <n v="1421637991"/>
    <b v="0"/>
    <n v="2"/>
    <b v="0"/>
    <s v="photography/people"/>
    <n v="0"/>
    <n v="1"/>
    <x v="8"/>
    <s v="people"/>
    <x v="199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s v="people"/>
    <x v="1993"/>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s v="people"/>
    <x v="1994"/>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s v="people"/>
    <x v="1995"/>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s v="people"/>
    <x v="1996"/>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s v="people"/>
    <x v="1997"/>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s v="people"/>
    <x v="1998"/>
  </r>
  <r>
    <n v="1999"/>
    <s v="Planet Venus"/>
    <s v="This is a portrait photo project aiming to inspire women to explore themselves and live their passion"/>
    <n v="31000"/>
    <n v="236"/>
    <x v="2"/>
    <x v="1"/>
    <s v="GBP"/>
    <n v="1415882108"/>
    <n v="1413286508"/>
    <b v="0"/>
    <n v="7"/>
    <b v="0"/>
    <s v="photography/people"/>
    <n v="1"/>
    <n v="33.71"/>
    <x v="8"/>
    <s v="people"/>
    <x v="1999"/>
  </r>
  <r>
    <n v="2000"/>
    <s v="Jacs+Cam 2016 calendar"/>
    <s v="What do you get when you combine 2 of the hottest alt-models in North America with one Canadian photographer? Make a CALENDAR!!!"/>
    <n v="5000"/>
    <n v="625"/>
    <x v="2"/>
    <x v="5"/>
    <s v="CAD"/>
    <n v="1452120613"/>
    <n v="1449528613"/>
    <b v="0"/>
    <n v="25"/>
    <b v="0"/>
    <s v="photography/people"/>
    <n v="13"/>
    <n v="25"/>
    <x v="8"/>
    <s v="people"/>
    <x v="2000"/>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s v="hardware"/>
    <x v="200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s v="hardware"/>
    <x v="2002"/>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s v="hardware"/>
    <x v="2003"/>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s v="hardware"/>
    <x v="2004"/>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s v="hardware"/>
    <x v="2005"/>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s v="hardware"/>
    <x v="2006"/>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s v="hardware"/>
    <x v="2007"/>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s v="hardware"/>
    <x v="2008"/>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s v="hardware"/>
    <x v="2009"/>
  </r>
  <r>
    <n v="2010"/>
    <s v="Weighitz: Weigh Smarter"/>
    <s v="Weighitz are miniature smart scales designed to weigh anything in the home."/>
    <n v="30000"/>
    <n v="96015.9"/>
    <x v="0"/>
    <x v="0"/>
    <s v="USD"/>
    <n v="1471564491"/>
    <n v="1468972491"/>
    <b v="1"/>
    <n v="1737"/>
    <b v="1"/>
    <s v="technology/hardware"/>
    <n v="320"/>
    <n v="55.28"/>
    <x v="2"/>
    <s v="hardware"/>
    <x v="201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s v="hardware"/>
    <x v="201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s v="hardware"/>
    <x v="2012"/>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s v="hardware"/>
    <x v="201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s v="hardware"/>
    <x v="2014"/>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s v="hardware"/>
    <x v="2015"/>
  </r>
  <r>
    <n v="2016"/>
    <s v="Hydra: a triple-output power supply for electronics projects"/>
    <s v="A smart, compact power supply designed to power anything, anywhere"/>
    <n v="10000"/>
    <n v="92154.22"/>
    <x v="0"/>
    <x v="0"/>
    <s v="USD"/>
    <n v="1362863299"/>
    <n v="1360271299"/>
    <b v="1"/>
    <n v="479"/>
    <b v="1"/>
    <s v="technology/hardware"/>
    <n v="922"/>
    <n v="192.39"/>
    <x v="2"/>
    <s v="hardware"/>
    <x v="2016"/>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s v="hardware"/>
    <x v="2017"/>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s v="hardware"/>
    <x v="201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s v="hardware"/>
    <x v="2019"/>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s v="hardware"/>
    <x v="202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s v="hardware"/>
    <x v="2021"/>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s v="hardware"/>
    <x v="202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s v="hardware"/>
    <x v="202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s v="hardware"/>
    <x v="2024"/>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s v="hardware"/>
    <x v="2025"/>
  </r>
  <r>
    <n v="2026"/>
    <s v="MIDI Sprout - Biodata Sonification Device"/>
    <s v="MIDI Sprout enables plants to play synthesizers in real time."/>
    <n v="25000"/>
    <n v="33370.769999999997"/>
    <x v="0"/>
    <x v="0"/>
    <s v="USD"/>
    <n v="1398052740"/>
    <n v="1394127585"/>
    <b v="1"/>
    <n v="454"/>
    <b v="1"/>
    <s v="technology/hardware"/>
    <n v="133"/>
    <n v="73.5"/>
    <x v="2"/>
    <s v="hardware"/>
    <x v="2026"/>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s v="hardware"/>
    <x v="2027"/>
  </r>
  <r>
    <n v="2028"/>
    <s v="Building the Open Source Bussard Fusion Reactor "/>
    <s v="Building an open source Bussard fusion reactor, aka the Polywell."/>
    <n v="3000"/>
    <n v="3785"/>
    <x v="0"/>
    <x v="0"/>
    <s v="USD"/>
    <n v="1268690100"/>
    <n v="1265493806"/>
    <b v="1"/>
    <n v="79"/>
    <b v="1"/>
    <s v="technology/hardware"/>
    <n v="126"/>
    <n v="47.91"/>
    <x v="2"/>
    <s v="hardware"/>
    <x v="2028"/>
  </r>
  <r>
    <n v="2029"/>
    <s v="Lumin8 Pro"/>
    <s v="Lumin8 Pro is a fun and easy to use light controller that makes light dance to your favorite music."/>
    <n v="2500"/>
    <n v="9030"/>
    <x v="0"/>
    <x v="0"/>
    <s v="USD"/>
    <n v="1409099481"/>
    <n v="1406507481"/>
    <b v="1"/>
    <n v="94"/>
    <b v="1"/>
    <s v="technology/hardware"/>
    <n v="361"/>
    <n v="96.06"/>
    <x v="2"/>
    <s v="hardware"/>
    <x v="2029"/>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s v="hardware"/>
    <x v="2030"/>
  </r>
  <r>
    <n v="2031"/>
    <s v="Linkio: the $100 Smart Home Devices Solution"/>
    <s v="With Linkio you can use your smartphone to control every electronic you own- for only $100!"/>
    <n v="50000"/>
    <n v="60175"/>
    <x v="0"/>
    <x v="9"/>
    <s v="EUR"/>
    <n v="1420765200"/>
    <n v="1417506853"/>
    <b v="1"/>
    <n v="508"/>
    <b v="1"/>
    <s v="technology/hardware"/>
    <n v="120"/>
    <n v="118.45"/>
    <x v="2"/>
    <s v="hardware"/>
    <x v="203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s v="hardware"/>
    <x v="2032"/>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s v="hardware"/>
    <x v="203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s v="hardware"/>
    <x v="2034"/>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s v="hardware"/>
    <x v="2035"/>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s v="hardware"/>
    <x v="2036"/>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s v="hardware"/>
    <x v="2037"/>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s v="hardware"/>
    <x v="2038"/>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s v="hardware"/>
    <x v="2039"/>
  </r>
  <r>
    <n v="2040"/>
    <s v="Programmable Capacitor"/>
    <s v="4.29 Billion+ Capacitor Combinations._x000a_No Coding Required."/>
    <n v="3000"/>
    <n v="7445.14"/>
    <x v="0"/>
    <x v="0"/>
    <s v="USD"/>
    <n v="1384557303"/>
    <n v="1383257703"/>
    <b v="1"/>
    <n v="271"/>
    <b v="1"/>
    <s v="technology/hardware"/>
    <n v="248"/>
    <n v="27.47"/>
    <x v="2"/>
    <s v="hardware"/>
    <x v="204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s v="hardware"/>
    <x v="204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s v="hardware"/>
    <x v="2042"/>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s v="hardware"/>
    <x v="2043"/>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s v="hardware"/>
    <x v="204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s v="hardware"/>
    <x v="2045"/>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s v="hardware"/>
    <x v="2046"/>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s v="hardware"/>
    <x v="204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s v="hardware"/>
    <x v="2048"/>
  </r>
  <r>
    <n v="2049"/>
    <s v="LOCK8 - the World's First Smart Bike Lock"/>
    <s v="Keyless. Alarm secured. GPS tracking."/>
    <n v="50000"/>
    <n v="60095.35"/>
    <x v="0"/>
    <x v="1"/>
    <s v="GBP"/>
    <n v="1386025140"/>
    <n v="1382963963"/>
    <b v="0"/>
    <n v="742"/>
    <b v="1"/>
    <s v="technology/hardware"/>
    <n v="120"/>
    <n v="80.989999999999995"/>
    <x v="2"/>
    <s v="hardware"/>
    <x v="204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s v="hardware"/>
    <x v="205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s v="hardware"/>
    <x v="205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s v="hardware"/>
    <x v="205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s v="hardware"/>
    <x v="2053"/>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s v="hardware"/>
    <x v="2054"/>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s v="hardware"/>
    <x v="2055"/>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s v="hardware"/>
    <x v="2056"/>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s v="hardware"/>
    <x v="2057"/>
  </r>
  <r>
    <n v="2058"/>
    <s v="Raspberry Pi Debug Clip"/>
    <s v="Making using the serial terminal on the Raspberry Pi as easy as Pi!"/>
    <n v="2560"/>
    <n v="4308"/>
    <x v="0"/>
    <x v="1"/>
    <s v="GBP"/>
    <n v="1425326400"/>
    <n v="1421916830"/>
    <b v="0"/>
    <n v="410"/>
    <b v="1"/>
    <s v="technology/hardware"/>
    <n v="168"/>
    <n v="10.51"/>
    <x v="2"/>
    <s v="hardware"/>
    <x v="2058"/>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s v="hardware"/>
    <x v="2059"/>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s v="hardware"/>
    <x v="206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s v="hardware"/>
    <x v="2061"/>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s v="hardware"/>
    <x v="2062"/>
  </r>
  <r>
    <n v="2063"/>
    <s v="Up to 4 axis Beaglebone black based CNC control"/>
    <s v="Build a professional grade Linux CNC control with Beaglebone black and our CNC cape."/>
    <n v="4000"/>
    <n v="5922"/>
    <x v="0"/>
    <x v="12"/>
    <s v="EUR"/>
    <n v="1463333701"/>
    <n v="1460482501"/>
    <b v="0"/>
    <n v="49"/>
    <b v="1"/>
    <s v="technology/hardware"/>
    <n v="148"/>
    <n v="120.86"/>
    <x v="2"/>
    <s v="hardware"/>
    <x v="2063"/>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s v="hardware"/>
    <x v="206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s v="hardware"/>
    <x v="2065"/>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s v="hardware"/>
    <x v="2066"/>
  </r>
  <r>
    <n v="2067"/>
    <s v="Luminite (LED lighting)"/>
    <s v="The next generation of premium quality LED lighting. Extreme power efficiency in a small package."/>
    <n v="495"/>
    <n v="628"/>
    <x v="0"/>
    <x v="1"/>
    <s v="GBP"/>
    <n v="1432499376"/>
    <n v="1429648176"/>
    <b v="0"/>
    <n v="10"/>
    <b v="1"/>
    <s v="technology/hardware"/>
    <n v="127"/>
    <n v="62.8"/>
    <x v="2"/>
    <s v="hardware"/>
    <x v="2067"/>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s v="hardware"/>
    <x v="2068"/>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s v="hardware"/>
    <x v="2069"/>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s v="hardware"/>
    <x v="207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s v="hardware"/>
    <x v="207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s v="hardware"/>
    <x v="207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s v="hardware"/>
    <x v="2073"/>
  </r>
  <r>
    <n v="2074"/>
    <s v="Advanced Simulation Products - PC Gaming Controllers"/>
    <s v="Creating PC gaming controllers to bring your gaming experience to a new level."/>
    <n v="600"/>
    <n v="615"/>
    <x v="0"/>
    <x v="0"/>
    <s v="USD"/>
    <n v="1462564182"/>
    <n v="1459972182"/>
    <b v="0"/>
    <n v="3"/>
    <b v="1"/>
    <s v="technology/hardware"/>
    <n v="103"/>
    <n v="205"/>
    <x v="2"/>
    <s v="hardware"/>
    <x v="2074"/>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s v="hardware"/>
    <x v="2075"/>
  </r>
  <r>
    <n v="2076"/>
    <s v="Earin - The Worlds Smallest Wireless Earbuds"/>
    <s v="Wireless earbuds filled with sound, yet so small they are almost invisible!"/>
    <n v="179000"/>
    <n v="972594.99"/>
    <x v="0"/>
    <x v="1"/>
    <s v="GBP"/>
    <n v="1406149689"/>
    <n v="1402693689"/>
    <b v="0"/>
    <n v="8359"/>
    <b v="1"/>
    <s v="technology/hardware"/>
    <n v="543"/>
    <n v="116.35"/>
    <x v="2"/>
    <s v="hardware"/>
    <x v="2076"/>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s v="hardware"/>
    <x v="2077"/>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s v="hardware"/>
    <x v="2078"/>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s v="hardware"/>
    <x v="2079"/>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s v="hardware"/>
    <x v="208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s v="indie rock"/>
    <x v="2081"/>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s v="indie rock"/>
    <x v="2082"/>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s v="indie rock"/>
    <x v="2083"/>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s v="indie rock"/>
    <x v="208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s v="indie rock"/>
    <x v="2085"/>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s v="indie rock"/>
    <x v="208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s v="indie rock"/>
    <x v="2087"/>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s v="indie rock"/>
    <x v="2088"/>
  </r>
  <r>
    <n v="2089"/>
    <s v="Little Moses EP"/>
    <s v="Little Moses is trying to record their first EP, and we can't do it without your help!"/>
    <n v="2500"/>
    <n v="3010.01"/>
    <x v="0"/>
    <x v="0"/>
    <s v="USD"/>
    <n v="1375408194"/>
    <n v="1372384194"/>
    <b v="0"/>
    <n v="62"/>
    <b v="1"/>
    <s v="music/indie rock"/>
    <n v="120"/>
    <n v="48.55"/>
    <x v="4"/>
    <s v="indie rock"/>
    <x v="2089"/>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s v="indie rock"/>
    <x v="2090"/>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s v="indie rock"/>
    <x v="209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s v="indie rock"/>
    <x v="209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s v="indie rock"/>
    <x v="2093"/>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s v="indie rock"/>
    <x v="209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s v="indie rock"/>
    <x v="2095"/>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s v="indie rock"/>
    <x v="2096"/>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s v="indie rock"/>
    <x v="2097"/>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s v="indie rock"/>
    <x v="2098"/>
  </r>
  <r>
    <n v="2099"/>
    <s v="Roosevelt Died."/>
    <s v="Our tour van died, we need help!"/>
    <n v="3000"/>
    <n v="3971"/>
    <x v="0"/>
    <x v="0"/>
    <s v="USD"/>
    <n v="1435808400"/>
    <n v="1434650084"/>
    <b v="0"/>
    <n v="63"/>
    <b v="1"/>
    <s v="music/indie rock"/>
    <n v="132"/>
    <n v="63.03"/>
    <x v="4"/>
    <s v="indie rock"/>
    <x v="2099"/>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s v="indie rock"/>
    <x v="21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s v="indie rock"/>
    <x v="2101"/>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s v="indie rock"/>
    <x v="2102"/>
  </r>
  <r>
    <n v="2103"/>
    <s v="Matthew Moon's New Album"/>
    <s v="Indie rocker, Matthew Moon, has something to share with you..."/>
    <n v="7777"/>
    <n v="11364"/>
    <x v="0"/>
    <x v="0"/>
    <s v="USD"/>
    <n v="1352488027"/>
    <n v="1349892427"/>
    <b v="0"/>
    <n v="115"/>
    <b v="1"/>
    <s v="music/indie rock"/>
    <n v="146"/>
    <n v="98.82"/>
    <x v="4"/>
    <s v="indie rock"/>
    <x v="2103"/>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s v="indie rock"/>
    <x v="2104"/>
  </r>
  <r>
    <n v="2105"/>
    <s v="Layla The Wolf Debut E.P. &quot;Sugar&quot;"/>
    <s v="Help Layla the Wolf fund the printing and releasing of our first E.P. Release called &quot;Sugar&quot;."/>
    <n v="2000"/>
    <n v="5080"/>
    <x v="0"/>
    <x v="0"/>
    <s v="USD"/>
    <n v="1416542400"/>
    <n v="1415472953"/>
    <b v="0"/>
    <n v="99"/>
    <b v="1"/>
    <s v="music/indie rock"/>
    <n v="254"/>
    <n v="51.31"/>
    <x v="4"/>
    <s v="indie rock"/>
    <x v="2105"/>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s v="indie rock"/>
    <x v="2106"/>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s v="indie rock"/>
    <x v="2107"/>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s v="indie rock"/>
    <x v="2108"/>
  </r>
  <r>
    <n v="2109"/>
    <s v="Skyline Sounds - First Studio Album (and Merch!)"/>
    <s v="We are ready to make our first full-length album, and with your help, we can make it happen!"/>
    <n v="4000"/>
    <n v="4261"/>
    <x v="0"/>
    <x v="0"/>
    <s v="USD"/>
    <n v="1436115617"/>
    <n v="1433523617"/>
    <b v="0"/>
    <n v="40"/>
    <b v="1"/>
    <s v="music/indie rock"/>
    <n v="107"/>
    <n v="106.53"/>
    <x v="4"/>
    <s v="indie rock"/>
    <x v="2109"/>
  </r>
  <r>
    <n v="2110"/>
    <s v="&quot;Vision&quot; - New Album - Brent Brown"/>
    <s v="Brent Brown's breakout new album! Requires help from the record label... You!"/>
    <n v="2000"/>
    <n v="2007"/>
    <x v="0"/>
    <x v="0"/>
    <s v="USD"/>
    <n v="1401253140"/>
    <n v="1398873969"/>
    <b v="0"/>
    <n v="38"/>
    <b v="1"/>
    <s v="music/indie rock"/>
    <n v="100"/>
    <n v="52.82"/>
    <x v="4"/>
    <s v="indie rock"/>
    <x v="211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s v="indie rock"/>
    <x v="2111"/>
  </r>
  <r>
    <n v="2112"/>
    <s v="BBB Kickstarter Two"/>
    <s v="BBB is going back into the studio to record and release &quot;Felix From Canada&quot; by popular demand.  We need your help!"/>
    <n v="300"/>
    <n v="300"/>
    <x v="0"/>
    <x v="0"/>
    <s v="USD"/>
    <n v="1366064193"/>
    <n v="1364854593"/>
    <b v="0"/>
    <n v="11"/>
    <b v="1"/>
    <s v="music/indie rock"/>
    <n v="100"/>
    <n v="27.27"/>
    <x v="4"/>
    <s v="indie rock"/>
    <x v="2112"/>
  </r>
  <r>
    <n v="2113"/>
    <s v="Summer Underground // Honeycomb LP"/>
    <s v="Help us fund our second full-length album Honeycomb!"/>
    <n v="7000"/>
    <n v="7340"/>
    <x v="0"/>
    <x v="0"/>
    <s v="USD"/>
    <n v="1411505176"/>
    <n v="1408481176"/>
    <b v="0"/>
    <n v="107"/>
    <b v="1"/>
    <s v="music/indie rock"/>
    <n v="105"/>
    <n v="68.599999999999994"/>
    <x v="4"/>
    <s v="indie rock"/>
    <x v="211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s v="indie rock"/>
    <x v="21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s v="indie rock"/>
    <x v="211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s v="indie rock"/>
    <x v="2116"/>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s v="indie rock"/>
    <x v="2117"/>
  </r>
  <r>
    <n v="2118"/>
    <s v="PORCHES. vs. THE U.S.A."/>
    <s v="PORCHES.  and Documentarians tour from New York to San Francisco and back."/>
    <n v="1000"/>
    <n v="1346.11"/>
    <x v="0"/>
    <x v="0"/>
    <s v="USD"/>
    <n v="1311538136"/>
    <n v="1308946136"/>
    <b v="0"/>
    <n v="17"/>
    <b v="1"/>
    <s v="music/indie rock"/>
    <n v="135"/>
    <n v="79.180000000000007"/>
    <x v="4"/>
    <s v="indie rock"/>
    <x v="2118"/>
  </r>
  <r>
    <n v="2119"/>
    <s v="Big Long Now's Debut Album"/>
    <s v="big long now is recording our debut album and we are looking for help mastering and pressing it to vinyl"/>
    <n v="2000"/>
    <n v="2015"/>
    <x v="0"/>
    <x v="0"/>
    <s v="USD"/>
    <n v="1345086445"/>
    <n v="1342494445"/>
    <b v="0"/>
    <n v="22"/>
    <b v="1"/>
    <s v="music/indie rock"/>
    <n v="101"/>
    <n v="91.59"/>
    <x v="4"/>
    <s v="indie rock"/>
    <x v="2119"/>
  </r>
  <r>
    <n v="2120"/>
    <s v="Hearty Har Full Length Album"/>
    <s v="&lt;3_x000a_Coming in from outer space. Help Hearty Har record their 1st album!!"/>
    <n v="8000"/>
    <n v="8070.43"/>
    <x v="0"/>
    <x v="0"/>
    <s v="USD"/>
    <n v="1388617736"/>
    <n v="1384384136"/>
    <b v="0"/>
    <n v="69"/>
    <b v="1"/>
    <s v="music/indie rock"/>
    <n v="101"/>
    <n v="116.96"/>
    <x v="4"/>
    <s v="indie rock"/>
    <x v="2120"/>
  </r>
  <r>
    <n v="2121"/>
    <s v="Legend of Decay"/>
    <s v="Join us on an epic journey to discover a millennia old secret which will change the world forever."/>
    <n v="50000"/>
    <n v="284"/>
    <x v="2"/>
    <x v="16"/>
    <s v="CHF"/>
    <n v="1484156948"/>
    <n v="1481564948"/>
    <b v="0"/>
    <n v="10"/>
    <b v="0"/>
    <s v="games/video games"/>
    <n v="1"/>
    <n v="28.4"/>
    <x v="6"/>
    <s v="video games"/>
    <x v="2121"/>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s v="video games"/>
    <x v="2122"/>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r>
  <r>
    <n v="2124"/>
    <s v="AZAMAR"/>
    <s v="AZAMAR is a Role Playing Game world involving fantasy and high magic, based on the popular OpenD6 OGL using the Cinema6 RPG Framework."/>
    <n v="1100"/>
    <n v="115"/>
    <x v="2"/>
    <x v="0"/>
    <s v="USD"/>
    <n v="1291093200"/>
    <n v="1286930435"/>
    <b v="0"/>
    <n v="5"/>
    <b v="0"/>
    <s v="games/video games"/>
    <n v="10"/>
    <n v="23"/>
    <x v="6"/>
    <s v="video games"/>
    <x v="2124"/>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s v="video games"/>
    <x v="2125"/>
  </r>
  <r>
    <n v="2126"/>
    <s v="DodgeBall Blitz"/>
    <s v="Lead your team to victory in this fast-paced, action, sports game! Use Power-ups and avoid attacks as you fight for victory!"/>
    <n v="20000"/>
    <n v="10"/>
    <x v="2"/>
    <x v="0"/>
    <s v="USD"/>
    <n v="1418080887"/>
    <n v="1415488887"/>
    <b v="0"/>
    <n v="2"/>
    <b v="0"/>
    <s v="games/video games"/>
    <n v="0"/>
    <n v="5"/>
    <x v="6"/>
    <s v="video games"/>
    <x v="2126"/>
  </r>
  <r>
    <n v="2127"/>
    <s v="Three Monkeys - Part 1: Into the Abyss"/>
    <s v="Three Monkeys is an audio adventure game for PC."/>
    <n v="28000"/>
    <n v="8076"/>
    <x v="2"/>
    <x v="1"/>
    <s v="GBP"/>
    <n v="1426158463"/>
    <n v="1423570063"/>
    <b v="0"/>
    <n v="236"/>
    <b v="0"/>
    <s v="games/video games"/>
    <n v="29"/>
    <n v="34.22"/>
    <x v="6"/>
    <s v="video games"/>
    <x v="2127"/>
  </r>
  <r>
    <n v="2128"/>
    <s v="Makayla's Quest"/>
    <s v="The Royal Snail has misdelivered all the invitations to the Royal Ball.  It's up to Makayla to set things right in the Fairy Forest"/>
    <n v="15000"/>
    <n v="25"/>
    <x v="2"/>
    <x v="5"/>
    <s v="CAD"/>
    <n v="1411324369"/>
    <n v="1406140369"/>
    <b v="0"/>
    <n v="1"/>
    <b v="0"/>
    <s v="games/video games"/>
    <n v="0"/>
    <n v="25"/>
    <x v="6"/>
    <s v="video games"/>
    <x v="2128"/>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s v="video games"/>
    <x v="2129"/>
  </r>
  <r>
    <n v="2130"/>
    <s v="Wondrous Adventures: A Kid's Game"/>
    <s v="You are the hero tasked to save your home from the villainous Sanword."/>
    <n v="42000"/>
    <n v="85"/>
    <x v="2"/>
    <x v="0"/>
    <s v="USD"/>
    <n v="1408154663"/>
    <n v="1405130663"/>
    <b v="0"/>
    <n v="4"/>
    <b v="0"/>
    <s v="games/video games"/>
    <n v="0"/>
    <n v="21.25"/>
    <x v="6"/>
    <s v="video games"/>
    <x v="2130"/>
  </r>
  <r>
    <n v="2131"/>
    <s v="Scout's Honor"/>
    <s v="From frightened girl to empowered woman, Scout's Honor is a tale about facing your fears and overcoming odds."/>
    <n v="500"/>
    <n v="25"/>
    <x v="2"/>
    <x v="0"/>
    <s v="USD"/>
    <n v="1436677091"/>
    <n v="1434085091"/>
    <b v="0"/>
    <n v="3"/>
    <b v="0"/>
    <s v="games/video games"/>
    <n v="5"/>
    <n v="8.33"/>
    <x v="6"/>
    <s v="video games"/>
    <x v="213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s v="video games"/>
    <x v="2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s v="video games"/>
    <x v="2133"/>
  </r>
  <r>
    <n v="2134"/>
    <s v="Prehistoric Landing"/>
    <s v="1st person Action Survivalist Rpg game. You get sent to a deadly Island to die not knowing that your not alone on the island."/>
    <n v="6000"/>
    <n v="104"/>
    <x v="2"/>
    <x v="0"/>
    <s v="USD"/>
    <n v="1367097391"/>
    <n v="1364505391"/>
    <b v="0"/>
    <n v="3"/>
    <b v="0"/>
    <s v="games/video games"/>
    <n v="2"/>
    <n v="34.67"/>
    <x v="6"/>
    <s v="video games"/>
    <x v="2134"/>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s v="video games"/>
    <x v="2135"/>
  </r>
  <r>
    <n v="2136"/>
    <s v="Dark Paradise"/>
    <s v="A dark and twisted game with physiological madness and corruption as a man becomes the ultimate bio weapon."/>
    <n v="80000"/>
    <n v="47.69"/>
    <x v="2"/>
    <x v="0"/>
    <s v="USD"/>
    <n v="1382184786"/>
    <n v="1379592786"/>
    <b v="0"/>
    <n v="4"/>
    <b v="0"/>
    <s v="games/video games"/>
    <n v="0"/>
    <n v="11.92"/>
    <x v="6"/>
    <s v="video games"/>
    <x v="213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s v="video games"/>
    <x v="2137"/>
  </r>
  <r>
    <n v="2138"/>
    <s v="Tales Of Tameria - Dawning Light"/>
    <s v="A game with a mixture of a few genres from RPG, Simulation and to adventure elements."/>
    <n v="1000"/>
    <n v="128"/>
    <x v="2"/>
    <x v="1"/>
    <s v="GBP"/>
    <n v="1383959939"/>
    <n v="1381364339"/>
    <b v="0"/>
    <n v="12"/>
    <b v="0"/>
    <s v="games/video games"/>
    <n v="13"/>
    <n v="10.67"/>
    <x v="6"/>
    <s v="video games"/>
    <x v="2138"/>
  </r>
  <r>
    <n v="2139"/>
    <s v="Manorkept"/>
    <s v="An adventuring RPG with ghosts, mysteries, and flexible gameplay paths, Manorkept is a game that promises an unforgettable experience."/>
    <n v="30000"/>
    <n v="1626"/>
    <x v="2"/>
    <x v="0"/>
    <s v="USD"/>
    <n v="1478196008"/>
    <n v="1475604008"/>
    <b v="0"/>
    <n v="56"/>
    <b v="0"/>
    <s v="games/video games"/>
    <n v="5"/>
    <n v="29.04"/>
    <x v="6"/>
    <s v="video games"/>
    <x v="2139"/>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s v="video games"/>
    <x v="2140"/>
  </r>
  <r>
    <n v="2141"/>
    <s v="King of Consoles"/>
    <s v="A place where people can test out the latest video games, for an hourly fee. It's cheaper than wasting money on a $60 game that sucked"/>
    <n v="15000"/>
    <n v="0"/>
    <x v="2"/>
    <x v="0"/>
    <s v="USD"/>
    <n v="1415947159"/>
    <n v="1413351559"/>
    <b v="0"/>
    <n v="0"/>
    <b v="0"/>
    <s v="games/video games"/>
    <n v="0"/>
    <n v="0"/>
    <x v="6"/>
    <s v="video games"/>
    <x v="2141"/>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s v="video games"/>
    <x v="2142"/>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s v="video games"/>
    <x v="2143"/>
  </r>
  <r>
    <n v="2144"/>
    <s v="Project Starborn"/>
    <s v="A thousand community-built sandbox games (and more!) with a fully-customizable game engine."/>
    <n v="35500"/>
    <n v="607"/>
    <x v="2"/>
    <x v="0"/>
    <s v="USD"/>
    <n v="1379164040"/>
    <n v="1376399240"/>
    <b v="0"/>
    <n v="24"/>
    <b v="0"/>
    <s v="games/video games"/>
    <n v="2"/>
    <n v="25.29"/>
    <x v="6"/>
    <s v="video games"/>
    <x v="2144"/>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s v="video games"/>
    <x v="2145"/>
  </r>
  <r>
    <n v="2146"/>
    <s v="Nanaue eSports"/>
    <s v="New professional gaming organization with a tournament winning Dota 2 team, &amp; divisions in all eSports games looking to re brand/expand"/>
    <n v="5000"/>
    <n v="1"/>
    <x v="2"/>
    <x v="0"/>
    <s v="USD"/>
    <n v="1455207510"/>
    <n v="1453997910"/>
    <b v="0"/>
    <n v="1"/>
    <b v="0"/>
    <s v="games/video games"/>
    <n v="0"/>
    <n v="1"/>
    <x v="6"/>
    <s v="video games"/>
    <x v="2146"/>
  </r>
  <r>
    <n v="2147"/>
    <s v="Johnny Rocketfingers 3"/>
    <s v="A Point and Click Adventure on Steroids."/>
    <n v="390000"/>
    <n v="2716"/>
    <x v="2"/>
    <x v="0"/>
    <s v="USD"/>
    <n v="1416125148"/>
    <n v="1413356748"/>
    <b v="0"/>
    <n v="55"/>
    <b v="0"/>
    <s v="games/video games"/>
    <n v="1"/>
    <n v="49.38"/>
    <x v="6"/>
    <s v="video games"/>
    <x v="2147"/>
  </r>
  <r>
    <n v="2148"/>
    <s v="ZomBlock's"/>
    <s v="zomblock's is a online zombie survival game where you can craft new weapons,find food and water to keep yourself alive."/>
    <n v="100"/>
    <n v="2"/>
    <x v="2"/>
    <x v="1"/>
    <s v="GBP"/>
    <n v="1427992582"/>
    <n v="1425404182"/>
    <b v="0"/>
    <n v="2"/>
    <b v="0"/>
    <s v="games/video games"/>
    <n v="2"/>
    <n v="1"/>
    <x v="6"/>
    <s v="video games"/>
    <x v="2148"/>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s v="video games"/>
    <x v="2149"/>
  </r>
  <r>
    <n v="2150"/>
    <s v="The Unknown Door"/>
    <s v="A pixel styled open world detective game."/>
    <n v="50000"/>
    <n v="405"/>
    <x v="2"/>
    <x v="10"/>
    <s v="NOK"/>
    <n v="1468392599"/>
    <n v="1465800599"/>
    <b v="0"/>
    <n v="4"/>
    <b v="0"/>
    <s v="games/video games"/>
    <n v="1"/>
    <n v="101.25"/>
    <x v="6"/>
    <s v="video games"/>
    <x v="2150"/>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s v="video games"/>
    <x v="2151"/>
  </r>
  <r>
    <n v="2152"/>
    <s v="Space Shooter RPG+"/>
    <s v="Our game is going to be a space shooter that has RPG elements with New Game+! It will be unlike any space shooter ever played."/>
    <n v="30000"/>
    <n v="50"/>
    <x v="2"/>
    <x v="0"/>
    <s v="USD"/>
    <n v="1394909909"/>
    <n v="1392321509"/>
    <b v="0"/>
    <n v="4"/>
    <b v="0"/>
    <s v="games/video games"/>
    <n v="0"/>
    <n v="12.5"/>
    <x v="6"/>
    <s v="video games"/>
    <x v="2152"/>
  </r>
  <r>
    <n v="2153"/>
    <s v="It's The GOD Complex"/>
    <s v="Crowdfunding the Gamers Way. An online game with real world consequences.Do you dare to play? Can you turn the world around?"/>
    <n v="372625"/>
    <n v="34"/>
    <x v="2"/>
    <x v="0"/>
    <s v="USD"/>
    <n v="1420876740"/>
    <n v="1417470718"/>
    <b v="0"/>
    <n v="4"/>
    <b v="0"/>
    <s v="games/video games"/>
    <n v="0"/>
    <n v="8.5"/>
    <x v="6"/>
    <s v="video games"/>
    <x v="2153"/>
  </r>
  <r>
    <n v="2154"/>
    <s v="Demigods - Rise of the Children - Part 1 (Design)"/>
    <s v="A Real Time Strategy game based on Greek mythology in a fictional world."/>
    <n v="250"/>
    <n v="2"/>
    <x v="2"/>
    <x v="0"/>
    <s v="USD"/>
    <n v="1390921827"/>
    <n v="1389193827"/>
    <b v="0"/>
    <n v="2"/>
    <b v="0"/>
    <s v="games/video games"/>
    <n v="1"/>
    <n v="1"/>
    <x v="6"/>
    <s v="video games"/>
    <x v="2154"/>
  </r>
  <r>
    <n v="2155"/>
    <s v="VoxelMaze"/>
    <s v="A Level Editor, Turned up to eleven. Infinite creativity in one package, solo or with up to 16 of your friends."/>
    <n v="5000"/>
    <n v="115"/>
    <x v="2"/>
    <x v="1"/>
    <s v="GBP"/>
    <n v="1459443385"/>
    <n v="1456854985"/>
    <b v="0"/>
    <n v="5"/>
    <b v="0"/>
    <s v="games/video games"/>
    <n v="2"/>
    <n v="23"/>
    <x v="6"/>
    <s v="video games"/>
    <x v="2155"/>
  </r>
  <r>
    <n v="2156"/>
    <s v="Beyond Black Space"/>
    <s v="Captain and manage your ship along with your crew in this deep space adventure! (PC/Linux/Mac)"/>
    <n v="56000"/>
    <n v="1493"/>
    <x v="2"/>
    <x v="0"/>
    <s v="USD"/>
    <n v="1379363406"/>
    <n v="1375475406"/>
    <b v="0"/>
    <n v="83"/>
    <b v="0"/>
    <s v="games/video games"/>
    <n v="3"/>
    <n v="17.989999999999998"/>
    <x v="6"/>
    <s v="video games"/>
    <x v="2156"/>
  </r>
  <r>
    <n v="2157"/>
    <s v="Nin"/>
    <s v="Gamers and 90's fans unite in this small tale of epic proportions!"/>
    <n v="75000"/>
    <n v="21144"/>
    <x v="2"/>
    <x v="0"/>
    <s v="USD"/>
    <n v="1482479940"/>
    <n v="1479684783"/>
    <b v="0"/>
    <n v="57"/>
    <b v="0"/>
    <s v="games/video games"/>
    <n v="28"/>
    <n v="370.95"/>
    <x v="6"/>
    <s v="video games"/>
    <x v="2157"/>
  </r>
  <r>
    <n v="2158"/>
    <s v="PerfectGolf"/>
    <s v="A next generation golf game with a course designer and a massively multiplayer online tour. Join the fun and help us create it"/>
    <n v="300000"/>
    <n v="19770.11"/>
    <x v="2"/>
    <x v="0"/>
    <s v="USD"/>
    <n v="1360009774"/>
    <n v="1356121774"/>
    <b v="0"/>
    <n v="311"/>
    <b v="0"/>
    <s v="games/video games"/>
    <n v="7"/>
    <n v="63.57"/>
    <x v="6"/>
    <s v="video games"/>
    <x v="2158"/>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s v="video games"/>
    <x v="2159"/>
  </r>
  <r>
    <n v="2160"/>
    <s v="Army vs Aliens - Currently in Alpha"/>
    <s v="An awesome side-scroller tower defense game.  Think &quot;Plants vs Zombies&quot; but from a side-on perspective."/>
    <n v="10000"/>
    <n v="85"/>
    <x v="2"/>
    <x v="0"/>
    <s v="USD"/>
    <n v="1337447105"/>
    <n v="1334855105"/>
    <b v="0"/>
    <n v="16"/>
    <b v="0"/>
    <s v="games/video games"/>
    <n v="1"/>
    <n v="5.31"/>
    <x v="6"/>
    <s v="video games"/>
    <x v="2160"/>
  </r>
  <r>
    <n v="2161"/>
    <s v="CallMeGhost DEBUT ALBUM preorder!"/>
    <s v="We're trying to fund hard copies of our debut album!"/>
    <n v="400"/>
    <n v="463"/>
    <x v="0"/>
    <x v="0"/>
    <s v="USD"/>
    <n v="1443040059"/>
    <n v="1440448059"/>
    <b v="0"/>
    <n v="13"/>
    <b v="1"/>
    <s v="music/rock"/>
    <n v="116"/>
    <n v="35.619999999999997"/>
    <x v="4"/>
    <s v="rock"/>
    <x v="2161"/>
  </r>
  <r>
    <n v="2162"/>
    <s v="&quot;Then &amp; Now&quot;"/>
    <s v="Then &amp; Now is the 1st Solo album from me Ian Stewart. To learn more about me, my music, and my life visit www.ianstewartlive.com"/>
    <n v="4500"/>
    <n v="5052"/>
    <x v="0"/>
    <x v="0"/>
    <s v="USD"/>
    <n v="1406226191"/>
    <n v="1403547791"/>
    <b v="0"/>
    <n v="58"/>
    <b v="1"/>
    <s v="music/rock"/>
    <n v="112"/>
    <n v="87.1"/>
    <x v="4"/>
    <s v="rock"/>
    <x v="2162"/>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s v="rock"/>
    <x v="2163"/>
  </r>
  <r>
    <n v="2164"/>
    <s v="Rosaline debut record"/>
    <s v="South Florida roots country/rock outfit's long awaited debut record"/>
    <n v="5500"/>
    <n v="5645"/>
    <x v="0"/>
    <x v="0"/>
    <s v="USD"/>
    <n v="1466827140"/>
    <n v="1464196414"/>
    <b v="0"/>
    <n v="83"/>
    <b v="1"/>
    <s v="music/rock"/>
    <n v="103"/>
    <n v="68.010000000000005"/>
    <x v="4"/>
    <s v="rock"/>
    <x v="2164"/>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s v="rock"/>
    <x v="216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s v="rock"/>
    <x v="2166"/>
  </r>
  <r>
    <n v="2167"/>
    <s v="Planes and Planets needs to get their EP finished!!"/>
    <s v="We need YOUR HELP to take one more step to this make release sound amazing!"/>
    <n v="150"/>
    <n v="180"/>
    <x v="0"/>
    <x v="0"/>
    <s v="USD"/>
    <n v="1347672937"/>
    <n v="1346463337"/>
    <b v="0"/>
    <n v="8"/>
    <b v="1"/>
    <s v="music/rock"/>
    <n v="120"/>
    <n v="22.5"/>
    <x v="4"/>
    <s v="rock"/>
    <x v="2167"/>
  </r>
  <r>
    <n v="2168"/>
    <s v="PIZAZZ: Pigeons Playing Ping Pong's New Album"/>
    <s v="We're hitting the studio to record our next album, &quot;Pizazz&quot;!! Help us put the FUN in FUNK!!"/>
    <n v="18000"/>
    <n v="21884.69"/>
    <x v="0"/>
    <x v="0"/>
    <s v="USD"/>
    <n v="1486702800"/>
    <n v="1484058261"/>
    <b v="0"/>
    <n v="340"/>
    <b v="1"/>
    <s v="music/rock"/>
    <n v="122"/>
    <n v="64.37"/>
    <x v="4"/>
    <s v="rock"/>
    <x v="2168"/>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s v="rock"/>
    <x v="2169"/>
  </r>
  <r>
    <n v="2170"/>
    <s v="STETSON'S NEW EP"/>
    <s v="We are a hard rock band from Northern California trying to raise $350 for our next EP. Be a part of our journey!"/>
    <n v="350"/>
    <n v="633"/>
    <x v="0"/>
    <x v="0"/>
    <s v="USD"/>
    <n v="1440266422"/>
    <n v="1436810422"/>
    <b v="0"/>
    <n v="19"/>
    <b v="1"/>
    <s v="music/rock"/>
    <n v="181"/>
    <n v="33.32"/>
    <x v="4"/>
    <s v="rock"/>
    <x v="2170"/>
  </r>
  <r>
    <n v="2171"/>
    <s v="Brainspoonâ€™s New Record"/>
    <s v="Like records? We do, too! Help this Los Angeles based rock 'n' roll band get their new album out on vinyl!"/>
    <n v="4000"/>
    <n v="4243"/>
    <x v="0"/>
    <x v="0"/>
    <s v="USD"/>
    <n v="1434949200"/>
    <n v="1431903495"/>
    <b v="0"/>
    <n v="47"/>
    <b v="1"/>
    <s v="music/rock"/>
    <n v="106"/>
    <n v="90.28"/>
    <x v="4"/>
    <s v="rock"/>
    <x v="217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s v="rock"/>
    <x v="2172"/>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s v="rock"/>
    <x v="2173"/>
  </r>
  <r>
    <n v="2174"/>
    <s v="Chivo Funge and the Extensions"/>
    <s v="Chivo and his band of miscreants present their debut album _x000a_'Blind Energy' ...we think you are going to like it."/>
    <n v="4000"/>
    <n v="4119"/>
    <x v="0"/>
    <x v="1"/>
    <s v="GBP"/>
    <n v="1462453307"/>
    <n v="1459861307"/>
    <b v="0"/>
    <n v="63"/>
    <b v="1"/>
    <s v="music/rock"/>
    <n v="103"/>
    <n v="65.38"/>
    <x v="4"/>
    <s v="rock"/>
    <x v="2174"/>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s v="rock"/>
    <x v="2175"/>
  </r>
  <r>
    <n v="2176"/>
    <s v="Mike Farley Band - New Album!"/>
    <s v="The Mike Farley Band has re-assembled its original line up and needs your help to make a new full-length album!"/>
    <n v="5000"/>
    <n v="6301"/>
    <x v="0"/>
    <x v="0"/>
    <s v="USD"/>
    <n v="1430579509"/>
    <n v="1427987509"/>
    <b v="0"/>
    <n v="71"/>
    <b v="1"/>
    <s v="music/rock"/>
    <n v="126"/>
    <n v="88.75"/>
    <x v="4"/>
    <s v="rock"/>
    <x v="2176"/>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s v="rock"/>
    <x v="2177"/>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s v="rock"/>
    <x v="2178"/>
  </r>
  <r>
    <n v="2179"/>
    <s v="Woodhouse EP"/>
    <s v="Woodhouse is making an EP!  If you are a fan of whiskey and loud guitars, contribute to the cause!"/>
    <n v="1000"/>
    <n v="1614"/>
    <x v="0"/>
    <x v="0"/>
    <s v="USD"/>
    <n v="1428725192"/>
    <n v="1426133192"/>
    <b v="0"/>
    <n v="21"/>
    <b v="1"/>
    <s v="music/rock"/>
    <n v="161"/>
    <n v="76.86"/>
    <x v="4"/>
    <s v="rock"/>
    <x v="2179"/>
  </r>
  <r>
    <n v="2180"/>
    <s v="FOUR STAR MARY &quot;PIECES&quot;"/>
    <s v="Help fund the new record by independent alternative rockers FOUR STAR MARY &quot;PIECES&quot;"/>
    <n v="5000"/>
    <n v="5359.21"/>
    <x v="0"/>
    <x v="0"/>
    <s v="USD"/>
    <n v="1447434268"/>
    <n v="1443801868"/>
    <b v="0"/>
    <n v="78"/>
    <b v="1"/>
    <s v="music/rock"/>
    <n v="107"/>
    <n v="68.709999999999994"/>
    <x v="4"/>
    <s v="rock"/>
    <x v="218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s v="tabletop games"/>
    <x v="2181"/>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s v="tabletop games"/>
    <x v="218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s v="tabletop games"/>
    <x v="2183"/>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s v="tabletop games"/>
    <x v="218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s v="tabletop games"/>
    <x v="2185"/>
  </r>
  <r>
    <n v="2186"/>
    <s v="Latitude 90Â° : The Origin"/>
    <s v="The real-time digital social deduction game where there's no moderator, no sleeping, and no dying."/>
    <n v="20000"/>
    <n v="21935"/>
    <x v="0"/>
    <x v="0"/>
    <s v="USD"/>
    <n v="1473213600"/>
    <n v="1470062743"/>
    <b v="0"/>
    <n v="392"/>
    <b v="1"/>
    <s v="games/tabletop games"/>
    <n v="110"/>
    <n v="55.96"/>
    <x v="6"/>
    <s v="tabletop games"/>
    <x v="2186"/>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s v="tabletop games"/>
    <x v="2187"/>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s v="tabletop games"/>
    <x v="2188"/>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s v="tabletop games"/>
    <x v="2189"/>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s v="tabletop games"/>
    <x v="219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s v="tabletop games"/>
    <x v="219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s v="tabletop games"/>
    <x v="219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s v="tabletop games"/>
    <x v="2193"/>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s v="tabletop games"/>
    <x v="2194"/>
  </r>
  <r>
    <n v="2195"/>
    <s v="Purgatoria: City of Angels"/>
    <s v="A gritty, noir tabletop RPG with a fast-paced combo-based battle system."/>
    <n v="4600"/>
    <n v="5535"/>
    <x v="0"/>
    <x v="0"/>
    <s v="USD"/>
    <n v="1439317900"/>
    <n v="1436725900"/>
    <b v="0"/>
    <n v="115"/>
    <b v="1"/>
    <s v="games/tabletop games"/>
    <n v="120"/>
    <n v="48.13"/>
    <x v="6"/>
    <s v="tabletop games"/>
    <x v="2195"/>
  </r>
  <r>
    <n v="2196"/>
    <s v="LACORSA Grand Prix Game (relaunch)"/>
    <s v="Race your friends in style with this classic Grand Prix game."/>
    <n v="14000"/>
    <n v="15937"/>
    <x v="0"/>
    <x v="0"/>
    <s v="USD"/>
    <n v="1480662000"/>
    <n v="1478000502"/>
    <b v="0"/>
    <n v="234"/>
    <b v="1"/>
    <s v="games/tabletop games"/>
    <n v="114"/>
    <n v="68.11"/>
    <x v="6"/>
    <s v="tabletop games"/>
    <x v="2196"/>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s v="tabletop games"/>
    <x v="2197"/>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s v="tabletop games"/>
    <x v="2198"/>
  </r>
  <r>
    <n v="2199"/>
    <s v="Decadolo. Flip it!"/>
    <s v="A new strategic board game designed to flip out your opponent."/>
    <n v="9000"/>
    <n v="13228"/>
    <x v="0"/>
    <x v="17"/>
    <s v="EUR"/>
    <n v="1444903198"/>
    <n v="1442311198"/>
    <b v="1"/>
    <n v="251"/>
    <b v="1"/>
    <s v="games/tabletop games"/>
    <n v="147"/>
    <n v="52.7"/>
    <x v="6"/>
    <s v="tabletop games"/>
    <x v="219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s v="tabletop games"/>
    <x v="22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s v="electronic music"/>
    <x v="2201"/>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s v="electronic music"/>
    <x v="2202"/>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s v="electronic music"/>
    <x v="2203"/>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s v="electronic music"/>
    <x v="220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s v="electronic music"/>
    <x v="220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s v="electronic music"/>
    <x v="2206"/>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s v="electronic music"/>
    <x v="2207"/>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s v="electronic music"/>
    <x v="2208"/>
  </r>
  <r>
    <n v="2209"/>
    <s v="NYPC's North American (+ Colombia!) Tour May 2014 - Part 2"/>
    <s v="Support us and pledge for rewards on our new bigger Tour of the US, Canada and Colombia!"/>
    <n v="500"/>
    <n v="754"/>
    <x v="0"/>
    <x v="1"/>
    <s v="GBP"/>
    <n v="1397516400"/>
    <n v="1396524644"/>
    <b v="0"/>
    <n v="15"/>
    <b v="1"/>
    <s v="music/electronic music"/>
    <n v="151"/>
    <n v="50.27"/>
    <x v="4"/>
    <s v="electronic music"/>
    <x v="2209"/>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s v="electronic music"/>
    <x v="221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s v="electronic music"/>
    <x v="2211"/>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s v="electronic music"/>
    <x v="221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s v="electronic music"/>
    <x v="2214"/>
  </r>
  <r>
    <n v="2215"/>
    <s v="&quot;Something to See, Not to Say&quot; - Anemometer's First EP Album"/>
    <s v="Ambient Electro Grind-fest!"/>
    <n v="550"/>
    <n v="860"/>
    <x v="0"/>
    <x v="0"/>
    <s v="USD"/>
    <n v="1331621940"/>
    <n v="1329671572"/>
    <b v="0"/>
    <n v="33"/>
    <b v="1"/>
    <s v="music/electronic music"/>
    <n v="156"/>
    <n v="26.06"/>
    <x v="4"/>
    <s v="electronic music"/>
    <x v="22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s v="electronic music"/>
    <x v="2216"/>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s v="electronic music"/>
    <x v="2217"/>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s v="electronic music"/>
    <x v="2218"/>
  </r>
  <r>
    <n v="2219"/>
    <s v="Moments by eBurner"/>
    <s v="An album that illustrates events in our lives, whether trivial or significant, through the tones of electronic music."/>
    <n v="1000"/>
    <n v="1015"/>
    <x v="0"/>
    <x v="0"/>
    <s v="USD"/>
    <n v="1440004512"/>
    <n v="1437412512"/>
    <b v="0"/>
    <n v="19"/>
    <b v="1"/>
    <s v="music/electronic music"/>
    <n v="102"/>
    <n v="53.42"/>
    <x v="4"/>
    <s v="electronic music"/>
    <x v="2219"/>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s v="electronic music"/>
    <x v="222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s v="tabletop games"/>
    <x v="2221"/>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s v="tabletop games"/>
    <x v="222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s v="tabletop games"/>
    <x v="2223"/>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s v="tabletop games"/>
    <x v="2224"/>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s v="tabletop games"/>
    <x v="222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s v="tabletop games"/>
    <x v="2226"/>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s v="tabletop games"/>
    <x v="222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s v="tabletop games"/>
    <x v="222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s v="tabletop games"/>
    <x v="2229"/>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s v="tabletop games"/>
    <x v="2230"/>
  </r>
  <r>
    <n v="2231"/>
    <s v="Kingdom"/>
    <s v="A game about communities by Ben Robbins, creator of Microscope. Do you change the Kingdom or does the Kingdom change you?"/>
    <n v="2500"/>
    <n v="30303.24"/>
    <x v="0"/>
    <x v="0"/>
    <s v="USD"/>
    <n v="1372136400"/>
    <n v="1369864301"/>
    <b v="0"/>
    <n v="1113"/>
    <b v="1"/>
    <s v="games/tabletop games"/>
    <n v="1212"/>
    <n v="27.23"/>
    <x v="6"/>
    <s v="tabletop games"/>
    <x v="2231"/>
  </r>
  <r>
    <n v="2232"/>
    <s v="Backstory Cards"/>
    <s v="Backstory Cards help you and your friends create vibrant backstories for roleplaying games, no matter the system or genre."/>
    <n v="5000"/>
    <n v="24790"/>
    <x v="0"/>
    <x v="0"/>
    <s v="USD"/>
    <n v="1405738800"/>
    <n v="1402945408"/>
    <b v="0"/>
    <n v="988"/>
    <b v="1"/>
    <s v="games/tabletop games"/>
    <n v="496"/>
    <n v="25.09"/>
    <x v="6"/>
    <s v="tabletop games"/>
    <x v="22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s v="tabletop games"/>
    <x v="2233"/>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s v="tabletop games"/>
    <x v="2234"/>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s v="tabletop games"/>
    <x v="2235"/>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s v="tabletop games"/>
    <x v="2236"/>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s v="tabletop games"/>
    <x v="2237"/>
  </r>
  <r>
    <n v="2238"/>
    <s v="28mm Fantasy Miniature range Feral Orcs!"/>
    <s v="28mm Fantasy Miniature Range in leadfree white metal: Orcs, wolves and more."/>
    <n v="4000"/>
    <n v="5496"/>
    <x v="0"/>
    <x v="12"/>
    <s v="EUR"/>
    <n v="1489157716"/>
    <n v="1486565716"/>
    <b v="0"/>
    <n v="79"/>
    <b v="1"/>
    <s v="games/tabletop games"/>
    <n v="137"/>
    <n v="69.569999999999993"/>
    <x v="6"/>
    <s v="tabletop games"/>
    <x v="2238"/>
  </r>
  <r>
    <n v="2239"/>
    <s v="Pro Tabletop Gaming Audio Collection"/>
    <s v="Next stretch goal unlocks at $33,000 and/or 500 backers unlocks 2 bonus stretch goals."/>
    <n v="25000"/>
    <n v="32006.67"/>
    <x v="0"/>
    <x v="0"/>
    <s v="USD"/>
    <n v="1385870520"/>
    <n v="1382742014"/>
    <b v="0"/>
    <n v="426"/>
    <b v="1"/>
    <s v="games/tabletop games"/>
    <n v="128"/>
    <n v="75.13"/>
    <x v="6"/>
    <s v="tabletop games"/>
    <x v="2239"/>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s v="tabletop games"/>
    <x v="2240"/>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s v="tabletop games"/>
    <x v="2241"/>
  </r>
  <r>
    <n v="2242"/>
    <s v="The Princess Bride Playing Cards from USPCC"/>
    <s v="Inconceivable! An amazing new illustrative deck based on The Princess Bride movie."/>
    <n v="10000"/>
    <n v="136009.76"/>
    <x v="0"/>
    <x v="0"/>
    <s v="USD"/>
    <n v="1385521320"/>
    <n v="1382449733"/>
    <b v="0"/>
    <n v="2525"/>
    <b v="1"/>
    <s v="games/tabletop games"/>
    <n v="1360"/>
    <n v="53.87"/>
    <x v="6"/>
    <s v="tabletop games"/>
    <x v="224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s v="tabletop games"/>
    <x v="2243"/>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s v="tabletop games"/>
    <x v="2244"/>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s v="tabletop games"/>
    <x v="2245"/>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s v="tabletop games"/>
    <x v="2246"/>
  </r>
  <r>
    <n v="2247"/>
    <s v="Foragers"/>
    <s v="Take on the role of an ancient forager in this fun strategy game from the designer of Biblios."/>
    <n v="18500"/>
    <n v="19324"/>
    <x v="0"/>
    <x v="0"/>
    <s v="USD"/>
    <n v="1438185565"/>
    <n v="1436975965"/>
    <b v="0"/>
    <n v="380"/>
    <b v="1"/>
    <s v="games/tabletop games"/>
    <n v="104"/>
    <n v="50.85"/>
    <x v="6"/>
    <s v="tabletop games"/>
    <x v="2247"/>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s v="tabletop games"/>
    <x v="2248"/>
  </r>
  <r>
    <n v="2249"/>
    <s v="Centurion: Legionaries of Rome"/>
    <s v="March with the legions against the enemies of Rome in this role-playing game of military adventures."/>
    <n v="3500"/>
    <n v="5907"/>
    <x v="0"/>
    <x v="0"/>
    <s v="USD"/>
    <n v="1364917965"/>
    <n v="1362329565"/>
    <b v="0"/>
    <n v="180"/>
    <b v="1"/>
    <s v="games/tabletop games"/>
    <n v="169"/>
    <n v="32.82"/>
    <x v="6"/>
    <s v="tabletop games"/>
    <x v="2249"/>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s v="tabletop games"/>
    <x v="2250"/>
  </r>
  <r>
    <n v="2251"/>
    <s v="Werewolf: Full Moon Expansion"/>
    <s v="A great game full of lying, scheming, and werewolves.  Now with additional characters to add even more mayhem!"/>
    <n v="8500"/>
    <n v="11428.19"/>
    <x v="0"/>
    <x v="0"/>
    <s v="USD"/>
    <n v="1408177077"/>
    <n v="1406362677"/>
    <b v="0"/>
    <n v="480"/>
    <b v="1"/>
    <s v="games/tabletop games"/>
    <n v="134"/>
    <n v="23.81"/>
    <x v="6"/>
    <s v="tabletop games"/>
    <x v="2251"/>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s v="tabletop games"/>
    <x v="225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s v="tabletop games"/>
    <x v="2253"/>
  </r>
  <r>
    <n v="2254"/>
    <s v="Green Couch Games Limited: FrogFlip!"/>
    <s v="A dexterity microgame by father/daughter team, Jason and Claire Kotarski. Make 100 project."/>
    <n v="500"/>
    <n v="2299"/>
    <x v="0"/>
    <x v="0"/>
    <s v="USD"/>
    <n v="1485271968"/>
    <n v="1484667168"/>
    <b v="0"/>
    <n v="197"/>
    <b v="1"/>
    <s v="games/tabletop games"/>
    <n v="460"/>
    <n v="11.67"/>
    <x v="6"/>
    <s v="tabletop games"/>
    <x v="2254"/>
  </r>
  <r>
    <n v="2255"/>
    <s v="Jumbo Jets - Jet Set Expansion Set #2"/>
    <s v="This is the second set of 5 expansions for our route-building game, Jet Set!"/>
    <n v="3950"/>
    <n v="11323"/>
    <x v="0"/>
    <x v="0"/>
    <s v="USD"/>
    <n v="1462661451"/>
    <n v="1460069451"/>
    <b v="0"/>
    <n v="271"/>
    <b v="1"/>
    <s v="games/tabletop games"/>
    <n v="287"/>
    <n v="41.78"/>
    <x v="6"/>
    <s v="tabletop games"/>
    <x v="2255"/>
  </r>
  <r>
    <n v="2256"/>
    <s v="Bitcoin Empire"/>
    <s v="Build your crypto-currency empire and sabotage your opponents. A deck building, card game. 2-4 players. 15 minutes."/>
    <n v="480"/>
    <n v="1069"/>
    <x v="0"/>
    <x v="1"/>
    <s v="GBP"/>
    <n v="1479811846"/>
    <n v="1478602246"/>
    <b v="0"/>
    <n v="50"/>
    <b v="1"/>
    <s v="games/tabletop games"/>
    <n v="223"/>
    <n v="21.38"/>
    <x v="6"/>
    <s v="tabletop games"/>
    <x v="225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s v="tabletop games"/>
    <x v="2257"/>
  </r>
  <r>
    <n v="2258"/>
    <s v="A Sundered World"/>
    <s v="A Dungeon World campaign setting that takes place after the end of the worlds."/>
    <n v="2200"/>
    <n v="3223"/>
    <x v="0"/>
    <x v="0"/>
    <s v="USD"/>
    <n v="1434045687"/>
    <n v="1431453687"/>
    <b v="0"/>
    <n v="205"/>
    <b v="1"/>
    <s v="games/tabletop games"/>
    <n v="147"/>
    <n v="15.72"/>
    <x v="6"/>
    <s v="tabletop games"/>
    <x v="2258"/>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s v="tabletop games"/>
    <x v="2259"/>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s v="tabletop games"/>
    <x v="226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s v="tabletop games"/>
    <x v="2261"/>
  </r>
  <r>
    <n v="2262"/>
    <s v="Riders: A Game About Cheating Doomsday"/>
    <s v="An RPG about mortal servants of the Horsemen of the Apocalypse deciding to not end the world."/>
    <n v="3300"/>
    <n v="5087"/>
    <x v="0"/>
    <x v="0"/>
    <s v="USD"/>
    <n v="1416268800"/>
    <n v="1413295358"/>
    <b v="0"/>
    <n v="181"/>
    <b v="1"/>
    <s v="games/tabletop games"/>
    <n v="154"/>
    <n v="28.1"/>
    <x v="6"/>
    <s v="tabletop games"/>
    <x v="226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s v="tabletop games"/>
    <x v="226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s v="tabletop games"/>
    <x v="226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s v="tabletop games"/>
    <x v="2265"/>
  </r>
  <r>
    <n v="2266"/>
    <s v="GOAT LORDS."/>
    <s v="Want to be LORD OF THE GOATS? Start building your herd using thievery, magic, bombs and mostly goats."/>
    <n v="1500"/>
    <n v="4804"/>
    <x v="0"/>
    <x v="0"/>
    <s v="USD"/>
    <n v="1461722400"/>
    <n v="1460235592"/>
    <b v="0"/>
    <n v="194"/>
    <b v="1"/>
    <s v="games/tabletop games"/>
    <n v="320"/>
    <n v="24.76"/>
    <x v="6"/>
    <s v="tabletop games"/>
    <x v="226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s v="tabletop games"/>
    <x v="2267"/>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s v="tabletop games"/>
    <x v="2268"/>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s v="tabletop games"/>
    <x v="2269"/>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s v="tabletop games"/>
    <x v="227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s v="tabletop games"/>
    <x v="2271"/>
  </r>
  <r>
    <n v="2272"/>
    <s v="Pick the Lock"/>
    <s v="Pick the Lock is a game of chance and strategy. Attempt to obtain priceless treasures and outwit the other players."/>
    <n v="1000"/>
    <n v="13566"/>
    <x v="0"/>
    <x v="0"/>
    <s v="USD"/>
    <n v="1449506836"/>
    <n v="1446914836"/>
    <b v="0"/>
    <n v="944"/>
    <b v="1"/>
    <s v="games/tabletop games"/>
    <n v="1357"/>
    <n v="14.37"/>
    <x v="6"/>
    <s v="tabletop games"/>
    <x v="227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s v="tabletop games"/>
    <x v="2273"/>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s v="tabletop games"/>
    <x v="2274"/>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s v="tabletop games"/>
    <x v="2275"/>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s v="tabletop games"/>
    <x v="2276"/>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s v="tabletop games"/>
    <x v="2277"/>
  </r>
  <r>
    <n v="2278"/>
    <s v="Eternity Dice - Regular and D6 Charms Edition"/>
    <s v="Dice forged from stone one by one entirely by hand for demanding Gamers and Collectors."/>
    <n v="2000"/>
    <n v="5414"/>
    <x v="0"/>
    <x v="13"/>
    <s v="EUR"/>
    <n v="1451861940"/>
    <n v="1448902867"/>
    <b v="0"/>
    <n v="102"/>
    <b v="1"/>
    <s v="games/tabletop games"/>
    <n v="271"/>
    <n v="53.08"/>
    <x v="6"/>
    <s v="tabletop games"/>
    <x v="2278"/>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s v="tabletop games"/>
    <x v="2279"/>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s v="tabletop games"/>
    <x v="2280"/>
  </r>
  <r>
    <n v="2281"/>
    <s v="Lewis Robertson Band EP!"/>
    <s v="I am trying to get a new band off the ground, and in order to be taken seriously and get gigs, we need some killer recordings!"/>
    <n v="300"/>
    <n v="555"/>
    <x v="0"/>
    <x v="0"/>
    <s v="USD"/>
    <n v="1311576600"/>
    <n v="1306219897"/>
    <b v="0"/>
    <n v="11"/>
    <b v="1"/>
    <s v="music/rock"/>
    <n v="185"/>
    <n v="50.45"/>
    <x v="4"/>
    <s v="rock"/>
    <x v="2281"/>
  </r>
  <r>
    <n v="2282"/>
    <s v="Sage King's Debut Album"/>
    <s v="Sage King is recording his debut album and wants YOU to be a part of the creation process"/>
    <n v="750"/>
    <n v="1390"/>
    <x v="0"/>
    <x v="0"/>
    <s v="USD"/>
    <n v="1452744686"/>
    <n v="1447560686"/>
    <b v="0"/>
    <n v="12"/>
    <b v="1"/>
    <s v="music/rock"/>
    <n v="185"/>
    <n v="115.83"/>
    <x v="4"/>
    <s v="rock"/>
    <x v="2282"/>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s v="rock"/>
    <x v="2283"/>
  </r>
  <r>
    <n v="2284"/>
    <s v="Make a record, write a song, take the Vinyl Skyway. "/>
    <s v="The Vinyl Skyway reunite to make a third album. "/>
    <n v="6000"/>
    <n v="6373.27"/>
    <x v="0"/>
    <x v="0"/>
    <s v="USD"/>
    <n v="1299902400"/>
    <n v="1297451245"/>
    <b v="0"/>
    <n v="59"/>
    <b v="1"/>
    <s v="music/rock"/>
    <n v="106"/>
    <n v="108.02"/>
    <x v="4"/>
    <s v="rock"/>
    <x v="2284"/>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s v="rock"/>
    <x v="2285"/>
  </r>
  <r>
    <n v="2286"/>
    <s v="Arson In The Suburbs"/>
    <s v="Arson In The Suburbs is ready to release its FIRST three song E.P. and looking to raise funds to get back in the studio! RnFnR!"/>
    <n v="1500"/>
    <n v="1501"/>
    <x v="0"/>
    <x v="0"/>
    <s v="USD"/>
    <n v="1378439940"/>
    <n v="1376003254"/>
    <b v="0"/>
    <n v="14"/>
    <b v="1"/>
    <s v="music/rock"/>
    <n v="100"/>
    <n v="107.21"/>
    <x v="4"/>
    <s v="rock"/>
    <x v="2286"/>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s v="rock"/>
    <x v="2287"/>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s v="rock"/>
    <x v="2288"/>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s v="rock"/>
    <x v="2289"/>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s v="rock"/>
    <x v="229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s v="rock"/>
    <x v="229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s v="rock"/>
    <x v="2292"/>
  </r>
  <r>
    <n v="2293"/>
    <s v="&quot;Hurt N' Wrong&quot; New Album Fundraiser!"/>
    <s v="Donate here to be a part of the upcoming album. Every little bit helps!"/>
    <n v="850"/>
    <n v="920"/>
    <x v="0"/>
    <x v="0"/>
    <s v="USD"/>
    <n v="1348545540"/>
    <n v="1346345999"/>
    <b v="0"/>
    <n v="27"/>
    <b v="1"/>
    <s v="music/rock"/>
    <n v="108"/>
    <n v="34.07"/>
    <x v="4"/>
    <s v="rock"/>
    <x v="229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s v="rock"/>
    <x v="229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s v="rock"/>
    <x v="2295"/>
  </r>
  <r>
    <n v="2296"/>
    <s v="HAMELL ON TRIAL IS RECORDING AN ALBUM"/>
    <s v="Ed Hamell AKA Hamell on Trial is recording an album titled The Happiest Man in the World. He needs your help."/>
    <n v="7000"/>
    <n v="10435"/>
    <x v="0"/>
    <x v="0"/>
    <s v="USD"/>
    <n v="1330018426"/>
    <n v="1326994426"/>
    <b v="0"/>
    <n v="145"/>
    <b v="1"/>
    <s v="music/rock"/>
    <n v="149"/>
    <n v="71.97"/>
    <x v="4"/>
    <s v="rock"/>
    <x v="2296"/>
  </r>
  <r>
    <n v="2297"/>
    <s v="Company Company: Debut EP"/>
    <s v="New Jersey Alternative Rock band COCO needs YOUR help self-releasing debut EP!"/>
    <n v="1000"/>
    <n v="1006"/>
    <x v="0"/>
    <x v="0"/>
    <s v="USD"/>
    <n v="1331697540"/>
    <n v="1328749249"/>
    <b v="0"/>
    <n v="19"/>
    <b v="1"/>
    <s v="music/rock"/>
    <n v="101"/>
    <n v="52.95"/>
    <x v="4"/>
    <s v="rock"/>
    <x v="2297"/>
  </r>
  <r>
    <n v="2298"/>
    <s v="Jonny Gray: First Full Length Album"/>
    <s v="My name is Jonny Gray, and my friends and I are working together to raise funds for my debut album"/>
    <n v="30000"/>
    <n v="31522"/>
    <x v="0"/>
    <x v="0"/>
    <s v="USD"/>
    <n v="1395861033"/>
    <n v="1393272633"/>
    <b v="0"/>
    <n v="288"/>
    <b v="1"/>
    <s v="music/rock"/>
    <n v="105"/>
    <n v="109.45"/>
    <x v="4"/>
    <s v="rock"/>
    <x v="2298"/>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s v="rock"/>
    <x v="2299"/>
  </r>
  <r>
    <n v="2300"/>
    <s v="Keep The Prison Van Rolling"/>
    <s v="Big Fiction leaves for tour on 6/27 but the Prison Van needs some work!  New brakes, transmission repair, tires... it needs a bit."/>
    <n v="800"/>
    <n v="810"/>
    <x v="0"/>
    <x v="0"/>
    <s v="USD"/>
    <n v="1340904416"/>
    <n v="1339694816"/>
    <b v="0"/>
    <n v="7"/>
    <b v="1"/>
    <s v="music/rock"/>
    <n v="101"/>
    <n v="115.71"/>
    <x v="4"/>
    <s v="rock"/>
    <x v="2300"/>
  </r>
  <r>
    <n v="2301"/>
    <s v="Time Crash"/>
    <s v="We are America's first trock band, and we're ready to bring you our first album!"/>
    <n v="5000"/>
    <n v="6680.22"/>
    <x v="0"/>
    <x v="0"/>
    <s v="USD"/>
    <n v="1371785496"/>
    <n v="1369193496"/>
    <b v="1"/>
    <n v="211"/>
    <b v="1"/>
    <s v="music/indie rock"/>
    <n v="134"/>
    <n v="31.66"/>
    <x v="4"/>
    <s v="indie rock"/>
    <x v="2301"/>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s v="indie rock"/>
    <x v="2302"/>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s v="indie rock"/>
    <x v="2303"/>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s v="indie rock"/>
    <x v="230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s v="indie rock"/>
    <x v="2305"/>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s v="indie rock"/>
    <x v="2306"/>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s v="indie rock"/>
    <x v="2307"/>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s v="indie rock"/>
    <x v="2308"/>
  </r>
  <r>
    <n v="2309"/>
    <s v="// Marny Lion Proudfit /\/\/\ Album Release \\"/>
    <s v="|| HELP MARNY LION PROUDFIT RECORD HER SECOND INDIE FOLK ALBUM THIS MARCH â€“ THE BARN IS WAITING ||"/>
    <n v="6000"/>
    <n v="6400.47"/>
    <x v="0"/>
    <x v="0"/>
    <s v="USD"/>
    <n v="1362872537"/>
    <n v="1359848537"/>
    <b v="1"/>
    <n v="107"/>
    <b v="1"/>
    <s v="music/indie rock"/>
    <n v="107"/>
    <n v="59.82"/>
    <x v="4"/>
    <s v="indie rock"/>
    <x v="2309"/>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s v="indie rock"/>
    <x v="2310"/>
  </r>
  <r>
    <n v="2311"/>
    <s v="Mary Fagan's CD Project!"/>
    <s v="I'm heading back into the studio!  I'm planning to record a CD of original songs and one with some jazz standards."/>
    <n v="9000"/>
    <n v="9370"/>
    <x v="0"/>
    <x v="0"/>
    <s v="USD"/>
    <n v="1399421189"/>
    <n v="1396829189"/>
    <b v="1"/>
    <n v="104"/>
    <b v="1"/>
    <s v="music/indie rock"/>
    <n v="104"/>
    <n v="90.1"/>
    <x v="4"/>
    <s v="indie rock"/>
    <x v="2311"/>
  </r>
  <r>
    <n v="2312"/>
    <s v="DINOWALRUS: 3RD RECORD ON VINYL"/>
    <s v="Help Brooklyn psychedelic synth rockers DINOWALRUS release their 3rd Record, COMPLEXION, on vinyl!"/>
    <n v="3000"/>
    <n v="3236"/>
    <x v="0"/>
    <x v="0"/>
    <s v="USD"/>
    <n v="1397862000"/>
    <n v="1395155478"/>
    <b v="1"/>
    <n v="79"/>
    <b v="1"/>
    <s v="music/indie rock"/>
    <n v="108"/>
    <n v="40.96"/>
    <x v="4"/>
    <s v="indie rock"/>
    <x v="2312"/>
  </r>
  <r>
    <n v="2313"/>
    <s v="A SUNNY DAY IN GLASGOW"/>
    <s v="A Sunny Day in Glasgow are recording a new album and we need your help!"/>
    <n v="5000"/>
    <n v="8792.02"/>
    <x v="0"/>
    <x v="0"/>
    <s v="USD"/>
    <n v="1336086026"/>
    <n v="1333494026"/>
    <b v="1"/>
    <n v="157"/>
    <b v="1"/>
    <s v="music/indie rock"/>
    <n v="176"/>
    <n v="56"/>
    <x v="4"/>
    <s v="indie rock"/>
    <x v="2313"/>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s v="indie rock"/>
    <x v="23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s v="indie rock"/>
    <x v="23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s v="indie rock"/>
    <x v="2316"/>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s v="indie rock"/>
    <x v="2317"/>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s v="indie rock"/>
    <x v="2318"/>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s v="indie rock"/>
    <x v="2319"/>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s v="indie rock"/>
    <x v="2320"/>
  </r>
  <r>
    <n v="2321"/>
    <s v="WienerWÃ¼rze"/>
    <s v="Universal organic liquid seasoning brewed all natural from lupine, oat, salt and water for soups, salads, stews and more"/>
    <n v="10557"/>
    <n v="4130"/>
    <x v="3"/>
    <x v="15"/>
    <s v="EUR"/>
    <n v="1491282901"/>
    <n v="1488694501"/>
    <b v="0"/>
    <n v="64"/>
    <b v="0"/>
    <s v="food/small batch"/>
    <n v="39"/>
    <n v="64.53"/>
    <x v="7"/>
    <s v="small batch"/>
    <x v="232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s v="small batch"/>
    <x v="2322"/>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r>
  <r>
    <n v="2324"/>
    <s v="Pies not Lies"/>
    <s v="A city centre shop selling great locally made food with room to chat and learn about eachother."/>
    <n v="7500"/>
    <n v="1555"/>
    <x v="3"/>
    <x v="1"/>
    <s v="GBP"/>
    <n v="1490559285"/>
    <n v="1487970885"/>
    <b v="0"/>
    <n v="61"/>
    <b v="0"/>
    <s v="food/small batch"/>
    <n v="21"/>
    <n v="25.49"/>
    <x v="7"/>
    <s v="small batch"/>
    <x v="2324"/>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s v="small batch"/>
    <x v="2325"/>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s v="small batch"/>
    <x v="2326"/>
  </r>
  <r>
    <n v="2327"/>
    <s v="Kraut Source - Fermentation Made Simple"/>
    <s v="Gourmet Fermentation in a Mason Jar. Create delicious, nutritious fermented foods at home."/>
    <n v="35000"/>
    <n v="184133.01"/>
    <x v="0"/>
    <x v="0"/>
    <s v="USD"/>
    <n v="1409090440"/>
    <n v="1406066440"/>
    <b v="1"/>
    <n v="3355"/>
    <b v="1"/>
    <s v="food/small batch"/>
    <n v="526"/>
    <n v="54.88"/>
    <x v="7"/>
    <s v="small batch"/>
    <x v="2327"/>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s v="small batch"/>
    <x v="2328"/>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s v="small batch"/>
    <x v="2329"/>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s v="small batch"/>
    <x v="2330"/>
  </r>
  <r>
    <n v="2331"/>
    <s v="Meadowlands Chocolate"/>
    <s v="Handcrafted, organic, single-origin, bean-to-bar, dark chocolate. Like fine wine, the secret is in the terroir."/>
    <n v="8000"/>
    <n v="11545.1"/>
    <x v="0"/>
    <x v="0"/>
    <s v="USD"/>
    <n v="1408320490"/>
    <n v="1405728490"/>
    <b v="1"/>
    <n v="283"/>
    <b v="1"/>
    <s v="food/small batch"/>
    <n v="144"/>
    <n v="40.799999999999997"/>
    <x v="7"/>
    <s v="small batch"/>
    <x v="233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s v="small batch"/>
    <x v="233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s v="small batch"/>
    <x v="23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s v="small batch"/>
    <x v="233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s v="small batch"/>
    <x v="2335"/>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s v="small batch"/>
    <x v="2336"/>
  </r>
  <r>
    <n v="2337"/>
    <s v="The Hudson Standard Bitters and Shrubs"/>
    <s v="We make small batch, locally sourced bitters and shrubs for cocktails and cooking."/>
    <n v="12000"/>
    <n v="13279"/>
    <x v="0"/>
    <x v="0"/>
    <s v="USD"/>
    <n v="1403796143"/>
    <n v="1401204143"/>
    <b v="1"/>
    <n v="179"/>
    <b v="1"/>
    <s v="food/small batch"/>
    <n v="111"/>
    <n v="74.180000000000007"/>
    <x v="7"/>
    <s v="small batch"/>
    <x v="2337"/>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s v="small batch"/>
    <x v="2338"/>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s v="small batch"/>
    <x v="2339"/>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s v="small batch"/>
    <x v="2340"/>
  </r>
  <r>
    <n v="2341"/>
    <s v="Cutting Edge Fitness Website (Canceled)"/>
    <s v="This website will serve as an interface to change lives and have a community routing for your success!"/>
    <n v="5000"/>
    <n v="0"/>
    <x v="1"/>
    <x v="0"/>
    <s v="USD"/>
    <n v="1436729504"/>
    <n v="1434137504"/>
    <b v="0"/>
    <n v="0"/>
    <b v="0"/>
    <s v="technology/web"/>
    <n v="0"/>
    <n v="0"/>
    <x v="2"/>
    <s v="web"/>
    <x v="2341"/>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s v="web"/>
    <x v="2342"/>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3"/>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s v="web"/>
    <x v="2344"/>
  </r>
  <r>
    <n v="2345"/>
    <s v="Social Media Website (Canceled)"/>
    <s v="My team and I are creating a social media website for pet lovers across the world! Fashion, animal shows, adoptions, and more."/>
    <n v="3000"/>
    <n v="0"/>
    <x v="1"/>
    <x v="0"/>
    <s v="USD"/>
    <n v="1427845140"/>
    <n v="1424822556"/>
    <b v="0"/>
    <n v="0"/>
    <b v="0"/>
    <s v="technology/web"/>
    <n v="0"/>
    <n v="0"/>
    <x v="2"/>
    <s v="web"/>
    <x v="2345"/>
  </r>
  <r>
    <n v="2346"/>
    <s v="Ez 2c 3D Viewers (Canceled)"/>
    <s v="Watch and Make FREE 3D Videos &amp; Pics - No Viewer needed. To Help Learn we have Training and Instant 3D viewers."/>
    <n v="60000"/>
    <n v="39"/>
    <x v="1"/>
    <x v="0"/>
    <s v="USD"/>
    <n v="1476731431"/>
    <n v="1472843431"/>
    <b v="0"/>
    <n v="3"/>
    <b v="0"/>
    <s v="technology/web"/>
    <n v="0"/>
    <n v="13"/>
    <x v="2"/>
    <s v="web"/>
    <x v="2346"/>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s v="web"/>
    <x v="234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s v="web"/>
    <x v="234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s v="web"/>
    <x v="2349"/>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s v="web"/>
    <x v="2350"/>
  </r>
  <r>
    <n v="2351"/>
    <s v="NZ Auction site.  No listing or success fees. Only $2 p/m"/>
    <s v="Donate $30 or more and receive a free selfie stick."/>
    <n v="18900"/>
    <n v="108"/>
    <x v="1"/>
    <x v="4"/>
    <s v="NZD"/>
    <n v="1430360739"/>
    <n v="1427768739"/>
    <b v="0"/>
    <n v="7"/>
    <b v="0"/>
    <s v="technology/web"/>
    <n v="1"/>
    <n v="15.43"/>
    <x v="2"/>
    <s v="web"/>
    <x v="2351"/>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s v="web"/>
    <x v="235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s v="web"/>
    <x v="2353"/>
  </r>
  <r>
    <n v="2354"/>
    <s v="Dissertation (Canceled)"/>
    <s v="Almost done with doctorate degree but need funding of $35,000 to complete research of project."/>
    <n v="35000"/>
    <n v="25"/>
    <x v="1"/>
    <x v="0"/>
    <s v="USD"/>
    <n v="1420910460"/>
    <n v="1415726460"/>
    <b v="0"/>
    <n v="1"/>
    <b v="0"/>
    <s v="technology/web"/>
    <n v="0"/>
    <n v="25"/>
    <x v="2"/>
    <s v="web"/>
    <x v="2354"/>
  </r>
  <r>
    <n v="2355"/>
    <s v="PriceItUpPlease (Canceled)"/>
    <s v="PriceItUpPlease will be an easy to use website that estimates the amount of your startup costs for that great idea you have!"/>
    <n v="8000"/>
    <n v="55"/>
    <x v="1"/>
    <x v="2"/>
    <s v="AUD"/>
    <n v="1430604136"/>
    <n v="1428012136"/>
    <b v="0"/>
    <n v="2"/>
    <b v="0"/>
    <s v="technology/web"/>
    <n v="1"/>
    <n v="27.5"/>
    <x v="2"/>
    <s v="web"/>
    <x v="2355"/>
  </r>
  <r>
    <n v="2356"/>
    <s v="HardstyleUnited.com (Canceled)"/>
    <s v="HardstyleUnited.com The Global Hardstyle community. Your Hardstyle community."/>
    <n v="10000"/>
    <n v="0"/>
    <x v="1"/>
    <x v="9"/>
    <s v="EUR"/>
    <n v="1433530104"/>
    <n v="1430938104"/>
    <b v="0"/>
    <n v="0"/>
    <b v="0"/>
    <s v="technology/web"/>
    <n v="0"/>
    <n v="0"/>
    <x v="2"/>
    <s v="web"/>
    <x v="2356"/>
  </r>
  <r>
    <n v="2357"/>
    <s v="Online therapist directory - Click For Therapy (Canceled)"/>
    <s v="Click For Therapy is a website that was created to connect consumers and therapists across the UK."/>
    <n v="27000"/>
    <n v="0"/>
    <x v="1"/>
    <x v="1"/>
    <s v="GBP"/>
    <n v="1445093578"/>
    <n v="1442501578"/>
    <b v="0"/>
    <n v="0"/>
    <b v="0"/>
    <s v="technology/web"/>
    <n v="0"/>
    <n v="0"/>
    <x v="2"/>
    <s v="web"/>
    <x v="235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s v="web"/>
    <x v="2358"/>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s v="web"/>
    <x v="2359"/>
  </r>
  <r>
    <n v="2360"/>
    <s v="Bee Bay Microjobs (Canceled)"/>
    <s v="Welcome to Bee Bay Canada, your commission free microjobs website.  Sell at any price and keep 100% of what you earn!"/>
    <n v="5000"/>
    <n v="2"/>
    <x v="1"/>
    <x v="5"/>
    <s v="CAD"/>
    <n v="1454864280"/>
    <n v="1452272280"/>
    <b v="0"/>
    <n v="1"/>
    <b v="0"/>
    <s v="technology/web"/>
    <n v="0"/>
    <n v="2"/>
    <x v="2"/>
    <s v="web"/>
    <x v="2360"/>
  </r>
  <r>
    <n v="2361"/>
    <s v="Lemme Grab it (Canceled)"/>
    <s v="A website for email/sms alerts of your personal selection, comparison of prices,consolidated database, best deals around for clothing."/>
    <n v="200"/>
    <n v="0"/>
    <x v="1"/>
    <x v="5"/>
    <s v="CAD"/>
    <n v="1462053600"/>
    <n v="1459975008"/>
    <b v="0"/>
    <n v="0"/>
    <b v="0"/>
    <s v="technology/web"/>
    <n v="0"/>
    <n v="0"/>
    <x v="2"/>
    <s v="web"/>
    <x v="2361"/>
  </r>
  <r>
    <n v="2362"/>
    <s v="Help CRB obtain 501(c)(3) status! (Canceled)"/>
    <s v="The Columbus Ruby Brigade has brought monthly ruby goodness and camaraderie to all participants."/>
    <n v="420"/>
    <n v="120"/>
    <x v="1"/>
    <x v="0"/>
    <s v="USD"/>
    <n v="1418315470"/>
    <n v="1415723470"/>
    <b v="0"/>
    <n v="2"/>
    <b v="0"/>
    <s v="technology/web"/>
    <n v="29"/>
    <n v="60"/>
    <x v="2"/>
    <s v="web"/>
    <x v="2362"/>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s v="web"/>
    <x v="2363"/>
  </r>
  <r>
    <n v="2364"/>
    <s v="Minecraft Server and Website Help (Name: Forge Realms)"/>
    <s v="Making a Minecraft server and Website and I need your help to fund it. Thanks in Advance!"/>
    <n v="128"/>
    <n v="0"/>
    <x v="1"/>
    <x v="0"/>
    <s v="USD"/>
    <n v="1445898356"/>
    <n v="1441146356"/>
    <b v="0"/>
    <n v="0"/>
    <b v="0"/>
    <s v="technology/web"/>
    <n v="0"/>
    <n v="0"/>
    <x v="2"/>
    <s v="web"/>
    <x v="2364"/>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s v="web"/>
    <x v="2365"/>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s v="web"/>
    <x v="236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s v="web"/>
    <x v="236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s v="web"/>
    <x v="236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s v="web"/>
    <x v="236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s v="web"/>
    <x v="2370"/>
  </r>
  <r>
    <n v="2371"/>
    <s v="ProjectPetal.com (Canceled)"/>
    <s v="ProjectPetal.com is an all in one website for all Makers to share projects and ideas. A Facebook(R) Twitter(R) &amp; Github(R) all in one."/>
    <n v="2000"/>
    <n v="0"/>
    <x v="1"/>
    <x v="0"/>
    <s v="USD"/>
    <n v="1435257596"/>
    <n v="1432665596"/>
    <b v="0"/>
    <n v="0"/>
    <b v="0"/>
    <s v="technology/web"/>
    <n v="0"/>
    <n v="0"/>
    <x v="2"/>
    <s v="web"/>
    <x v="2371"/>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s v="web"/>
    <x v="2372"/>
  </r>
  <r>
    <n v="2373"/>
    <s v="Cykelauktion.com (Canceled)"/>
    <s v="We want to create a safe marketplace for buying and selling bicycles."/>
    <n v="850000"/>
    <n v="50"/>
    <x v="1"/>
    <x v="11"/>
    <s v="SEK"/>
    <n v="1440863624"/>
    <n v="1438271624"/>
    <b v="0"/>
    <n v="1"/>
    <b v="0"/>
    <s v="technology/web"/>
    <n v="0"/>
    <n v="50"/>
    <x v="2"/>
    <s v="web"/>
    <x v="2373"/>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s v="web"/>
    <x v="2374"/>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s v="web"/>
    <x v="2375"/>
  </r>
  <r>
    <n v="2376"/>
    <s v="Phone Tags: lost and found stickers (Canceled)"/>
    <s v="Tough, pre-manufactured lost and found stickers that forward messages to the owners email and cellphone."/>
    <n v="3000"/>
    <n v="326.33"/>
    <x v="1"/>
    <x v="0"/>
    <s v="USD"/>
    <n v="1449785566"/>
    <n v="1447193566"/>
    <b v="0"/>
    <n v="4"/>
    <b v="0"/>
    <s v="technology/web"/>
    <n v="11"/>
    <n v="81.58"/>
    <x v="2"/>
    <s v="web"/>
    <x v="237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s v="web"/>
    <x v="2377"/>
  </r>
  <r>
    <n v="2378"/>
    <s v="KEEPUP INC (Canceled)"/>
    <s v="KEEPUP allows you to extend your social circle by introducing you to new people via your friends."/>
    <n v="110000"/>
    <n v="0"/>
    <x v="1"/>
    <x v="0"/>
    <s v="USD"/>
    <n v="1440548330"/>
    <n v="1438042730"/>
    <b v="0"/>
    <n v="0"/>
    <b v="0"/>
    <s v="technology/web"/>
    <n v="0"/>
    <n v="0"/>
    <x v="2"/>
    <s v="web"/>
    <x v="2378"/>
  </r>
  <r>
    <n v="2379"/>
    <s v="SelectCooks.com (Canceled)"/>
    <s v="Selectcooks.com is a community marketplace for people to list, find and hire chefs."/>
    <n v="30000"/>
    <n v="0"/>
    <x v="1"/>
    <x v="0"/>
    <s v="USD"/>
    <n v="1444004616"/>
    <n v="1440116616"/>
    <b v="0"/>
    <n v="0"/>
    <b v="0"/>
    <s v="technology/web"/>
    <n v="0"/>
    <n v="0"/>
    <x v="2"/>
    <s v="web"/>
    <x v="2379"/>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s v="web"/>
    <x v="2380"/>
  </r>
  <r>
    <n v="2381"/>
    <s v="Cannabis Connection (Canceled)"/>
    <s v="Social Media Platform for the Marijuana Industry to create professionalism and a stable lasting market."/>
    <n v="86350"/>
    <n v="1571"/>
    <x v="1"/>
    <x v="0"/>
    <s v="USD"/>
    <n v="1428704848"/>
    <n v="1426112848"/>
    <b v="0"/>
    <n v="7"/>
    <b v="0"/>
    <s v="technology/web"/>
    <n v="2"/>
    <n v="224.43"/>
    <x v="2"/>
    <s v="web"/>
    <x v="2381"/>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s v="web"/>
    <x v="2382"/>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s v="web"/>
    <x v="2383"/>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s v="web"/>
    <x v="238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s v="web"/>
    <x v="2385"/>
  </r>
  <r>
    <n v="2386"/>
    <s v="Realjobmatch.com (Canceled)"/>
    <s v="Realjobmatch is not just a job search site but a matching site , matching the right jobseekers with the best jobs."/>
    <n v="30000"/>
    <n v="0"/>
    <x v="1"/>
    <x v="5"/>
    <s v="CAD"/>
    <n v="1420920424"/>
    <n v="1415736424"/>
    <b v="0"/>
    <n v="0"/>
    <b v="0"/>
    <s v="technology/web"/>
    <n v="0"/>
    <n v="0"/>
    <x v="2"/>
    <s v="web"/>
    <x v="2386"/>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s v="web"/>
    <x v="238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s v="web"/>
    <x v="2388"/>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s v="web"/>
    <x v="2389"/>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s v="web"/>
    <x v="2390"/>
  </r>
  <r>
    <n v="2391"/>
    <s v="oToBOTS.com - Freedom from high cost auto repairs (Canceled)"/>
    <s v="Using the power of internet to help people save hundreds in car repair."/>
    <n v="20000"/>
    <n v="25"/>
    <x v="1"/>
    <x v="0"/>
    <s v="USD"/>
    <n v="1427825044"/>
    <n v="1425236644"/>
    <b v="0"/>
    <n v="1"/>
    <b v="0"/>
    <s v="technology/web"/>
    <n v="0"/>
    <n v="25"/>
    <x v="2"/>
    <s v="web"/>
    <x v="2391"/>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s v="web"/>
    <x v="2392"/>
  </r>
  <r>
    <n v="2393"/>
    <s v="Game Swapper (Canceled)"/>
    <s v="Imagine a world where you can swap a video game you're tired of playing for a video game you actually want to play for just $1.50!"/>
    <n v="100000"/>
    <n v="50"/>
    <x v="1"/>
    <x v="0"/>
    <s v="USD"/>
    <n v="1439048017"/>
    <n v="1436456017"/>
    <b v="0"/>
    <n v="1"/>
    <b v="0"/>
    <s v="technology/web"/>
    <n v="0"/>
    <n v="50"/>
    <x v="2"/>
    <s v="web"/>
    <x v="2393"/>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s v="web"/>
    <x v="2394"/>
  </r>
  <r>
    <n v="2395"/>
    <s v="VENT it out (Canceled)"/>
    <s v="I am making a social website where people can anonymously or openly vent, All walks of life all over the world"/>
    <n v="33000"/>
    <n v="0"/>
    <x v="1"/>
    <x v="0"/>
    <s v="USD"/>
    <n v="1484038620"/>
    <n v="1481597687"/>
    <b v="0"/>
    <n v="0"/>
    <b v="0"/>
    <s v="technology/web"/>
    <n v="0"/>
    <n v="0"/>
    <x v="2"/>
    <s v="web"/>
    <x v="2395"/>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s v="web"/>
    <x v="2396"/>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s v="web"/>
    <x v="2397"/>
  </r>
  <r>
    <n v="2398"/>
    <s v="Roekee.com (Canceled)"/>
    <s v="The internets new search engine. Looking for funding to develop our backend web indexing software with an emphasis on automation."/>
    <n v="4000"/>
    <n v="0"/>
    <x v="1"/>
    <x v="0"/>
    <s v="USD"/>
    <n v="1435874384"/>
    <n v="1433282384"/>
    <b v="0"/>
    <n v="0"/>
    <b v="0"/>
    <s v="technology/web"/>
    <n v="0"/>
    <n v="0"/>
    <x v="2"/>
    <s v="web"/>
    <x v="2398"/>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s v="web"/>
    <x v="2399"/>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s v="web"/>
    <x v="240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s v="food trucks"/>
    <x v="2401"/>
  </r>
  <r>
    <n v="2402"/>
    <s v="Cupcake Truck Unite"/>
    <s v="Small town, delicious treats, and a mobile truck"/>
    <n v="12000"/>
    <n v="52"/>
    <x v="2"/>
    <x v="0"/>
    <s v="USD"/>
    <n v="1431533931"/>
    <n v="1428941931"/>
    <b v="0"/>
    <n v="1"/>
    <b v="0"/>
    <s v="food/food trucks"/>
    <n v="0"/>
    <n v="52"/>
    <x v="7"/>
    <s v="food trucks"/>
    <x v="240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s v="food trucks"/>
    <x v="2403"/>
  </r>
  <r>
    <n v="2404"/>
    <s v="Square Donuts Truck"/>
    <s v="We would love another Donut Food Truck for your famous Square Donuts.  We have one successful truck and retail store open already!"/>
    <n v="15000"/>
    <n v="0"/>
    <x v="2"/>
    <x v="0"/>
    <s v="USD"/>
    <n v="1451782607"/>
    <n v="1449190607"/>
    <b v="0"/>
    <n v="0"/>
    <b v="0"/>
    <s v="food/food trucks"/>
    <n v="0"/>
    <n v="0"/>
    <x v="7"/>
    <s v="food trucks"/>
    <x v="2404"/>
  </r>
  <r>
    <n v="2405"/>
    <s v="JoyShtick Food Truck"/>
    <s v="We are the first gaming-themed food truck, bringing gourmet pub fare to the Jacksonville area."/>
    <n v="5000"/>
    <n v="1126"/>
    <x v="2"/>
    <x v="0"/>
    <s v="USD"/>
    <n v="1472911375"/>
    <n v="1471096975"/>
    <b v="0"/>
    <n v="20"/>
    <b v="0"/>
    <s v="food/food trucks"/>
    <n v="23"/>
    <n v="56.3"/>
    <x v="7"/>
    <s v="food trucks"/>
    <x v="2405"/>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s v="food trucks"/>
    <x v="2406"/>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s v="food trucks"/>
    <x v="2407"/>
  </r>
  <r>
    <n v="2408"/>
    <s v="Sabroso On Wheels"/>
    <s v="A US Army Vet trying to get a Peruvian food truck going! Really good Peruvian food now mobile!"/>
    <n v="15000"/>
    <n v="30"/>
    <x v="2"/>
    <x v="0"/>
    <s v="USD"/>
    <n v="1415247757"/>
    <n v="1412652157"/>
    <b v="0"/>
    <n v="2"/>
    <b v="0"/>
    <s v="food/food trucks"/>
    <n v="0"/>
    <n v="15"/>
    <x v="7"/>
    <s v="food trucks"/>
    <x v="2408"/>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s v="food trucks"/>
    <x v="240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s v="food trucks"/>
    <x v="2410"/>
  </r>
  <r>
    <n v="2411"/>
    <s v="Was ist das"/>
    <s v="I want to create an authentic German food truck to travel all over the US. Spreading amazing German Food to Summer Time Music Festivals"/>
    <n v="25000"/>
    <n v="151"/>
    <x v="2"/>
    <x v="0"/>
    <s v="USD"/>
    <n v="1440524082"/>
    <n v="1437932082"/>
    <b v="0"/>
    <n v="3"/>
    <b v="0"/>
    <s v="food/food trucks"/>
    <n v="1"/>
    <n v="50.33"/>
    <x v="7"/>
    <s v="food trucks"/>
    <x v="241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s v="food trucks"/>
    <x v="2412"/>
  </r>
  <r>
    <n v="2413"/>
    <s v="Lone Pine Coffee Brewery"/>
    <s v="Lone Pine Coffee Brewery will be a portable third-wave coffee shop available for wedding receptions and other events!"/>
    <n v="3000"/>
    <n v="25"/>
    <x v="2"/>
    <x v="0"/>
    <s v="USD"/>
    <n v="1401579000"/>
    <n v="1398911882"/>
    <b v="0"/>
    <n v="3"/>
    <b v="0"/>
    <s v="food/food trucks"/>
    <n v="1"/>
    <n v="8.33"/>
    <x v="7"/>
    <s v="food trucks"/>
    <x v="2413"/>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s v="food trucks"/>
    <x v="2414"/>
  </r>
  <r>
    <n v="2415"/>
    <s v="Local Food Truck is Off the Hoof!"/>
    <s v="It will be ridiculously easy to become addicted to the full, rich flavor of locally raised beef, pork, and more..."/>
    <n v="60000"/>
    <n v="335"/>
    <x v="2"/>
    <x v="0"/>
    <s v="USD"/>
    <n v="1468615346"/>
    <n v="1466023346"/>
    <b v="0"/>
    <n v="6"/>
    <b v="0"/>
    <s v="food/food trucks"/>
    <n v="1"/>
    <n v="55.83"/>
    <x v="7"/>
    <s v="food trucks"/>
    <x v="241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s v="food trucks"/>
    <x v="2416"/>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s v="food trucks"/>
    <x v="2417"/>
  </r>
  <r>
    <n v="2418"/>
    <s v="Mexican food truck"/>
    <s v="I want to start my food truck business."/>
    <n v="25000"/>
    <n v="5"/>
    <x v="2"/>
    <x v="0"/>
    <s v="USD"/>
    <n v="1427225644"/>
    <n v="1422045244"/>
    <b v="0"/>
    <n v="5"/>
    <b v="0"/>
    <s v="food/food trucks"/>
    <n v="0"/>
    <n v="1"/>
    <x v="7"/>
    <s v="food trucks"/>
    <x v="2418"/>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s v="food trucks"/>
    <x v="24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s v="food trucks"/>
    <x v="2420"/>
  </r>
  <r>
    <n v="2421"/>
    <s v="hot dog cart"/>
    <s v="help me start Merrill's first hot dog cart in this empty lot"/>
    <n v="6000"/>
    <n v="1"/>
    <x v="2"/>
    <x v="0"/>
    <s v="USD"/>
    <n v="1424536196"/>
    <n v="1421944196"/>
    <b v="0"/>
    <n v="1"/>
    <b v="0"/>
    <s v="food/food trucks"/>
    <n v="0"/>
    <n v="1"/>
    <x v="7"/>
    <s v="food trucks"/>
    <x v="2421"/>
  </r>
  <r>
    <n v="2422"/>
    <s v="Help starting a family owned food truck"/>
    <s v="Family owned business serving BBQ and seafood to the public"/>
    <n v="500"/>
    <n v="1"/>
    <x v="2"/>
    <x v="0"/>
    <s v="USD"/>
    <n v="1426091036"/>
    <n v="1423502636"/>
    <b v="0"/>
    <n v="1"/>
    <b v="0"/>
    <s v="food/food trucks"/>
    <n v="0"/>
    <n v="1"/>
    <x v="7"/>
    <s v="food trucks"/>
    <x v="2422"/>
  </r>
  <r>
    <n v="2423"/>
    <s v="FBTR BBQ"/>
    <s v="FBTR is a Texas-style, North Carolina based, homemade BBQ company looking to bring good meat to the masses."/>
    <n v="60000"/>
    <n v="8"/>
    <x v="2"/>
    <x v="0"/>
    <s v="USD"/>
    <n v="1420044890"/>
    <n v="1417452890"/>
    <b v="0"/>
    <n v="1"/>
    <b v="0"/>
    <s v="food/food trucks"/>
    <n v="0"/>
    <n v="8"/>
    <x v="7"/>
    <s v="food trucks"/>
    <x v="2423"/>
  </r>
  <r>
    <n v="2424"/>
    <s v="Lily and Memphs"/>
    <s v="Great and creative food from the heart in the form of a sweet food truck!"/>
    <n v="25000"/>
    <n v="310"/>
    <x v="2"/>
    <x v="0"/>
    <s v="USD"/>
    <n v="1414445108"/>
    <n v="1411853108"/>
    <b v="0"/>
    <n v="9"/>
    <b v="0"/>
    <s v="food/food trucks"/>
    <n v="1"/>
    <n v="34.44"/>
    <x v="7"/>
    <s v="food trucks"/>
    <x v="2424"/>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s v="food trucks"/>
    <x v="2425"/>
  </r>
  <r>
    <n v="2426"/>
    <s v="The Low-Calorie Food Truck"/>
    <s v="Aspiring to create a food truck with many delicious low calorie meals to encourage healthy eating while enjoying every bite."/>
    <n v="20000"/>
    <n v="0"/>
    <x v="2"/>
    <x v="0"/>
    <s v="USD"/>
    <n v="1439006692"/>
    <n v="1433822692"/>
    <b v="0"/>
    <n v="0"/>
    <b v="0"/>
    <s v="food/food trucks"/>
    <n v="0"/>
    <n v="0"/>
    <x v="7"/>
    <s v="food trucks"/>
    <x v="2426"/>
  </r>
  <r>
    <n v="2427"/>
    <s v="Wraps in a snap. Fast lunch with a gourmet punch!"/>
    <s v="Fast and simple lunches for those on the go.  All (lunch) deals $10 or less."/>
    <n v="50000"/>
    <n v="1"/>
    <x v="2"/>
    <x v="0"/>
    <s v="USD"/>
    <n v="1458715133"/>
    <n v="1455262733"/>
    <b v="0"/>
    <n v="1"/>
    <b v="0"/>
    <s v="food/food trucks"/>
    <n v="0"/>
    <n v="1"/>
    <x v="7"/>
    <s v="food trucks"/>
    <x v="2427"/>
  </r>
  <r>
    <n v="2428"/>
    <s v="Premium Burgers"/>
    <s v="From Moo 2 You! We want to offer premium burgers to a taco flooded environment."/>
    <n v="35000"/>
    <n v="1"/>
    <x v="2"/>
    <x v="0"/>
    <s v="USD"/>
    <n v="1426182551"/>
    <n v="1423594151"/>
    <b v="0"/>
    <n v="1"/>
    <b v="0"/>
    <s v="food/food trucks"/>
    <n v="0"/>
    <n v="1"/>
    <x v="7"/>
    <s v="food trucks"/>
    <x v="2428"/>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s v="food trucks"/>
    <x v="242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s v="food trucks"/>
    <x v="2430"/>
  </r>
  <r>
    <n v="2431"/>
    <s v="Murphy's good eatin'"/>
    <s v="Go to Colorado and run a food truck with homemade food of all kinds."/>
    <n v="100000"/>
    <n v="2"/>
    <x v="2"/>
    <x v="0"/>
    <s v="USD"/>
    <n v="1467080613"/>
    <n v="1461896613"/>
    <b v="0"/>
    <n v="2"/>
    <b v="0"/>
    <s v="food/food trucks"/>
    <n v="0"/>
    <n v="1"/>
    <x v="7"/>
    <s v="food trucks"/>
    <x v="2431"/>
  </r>
  <r>
    <n v="2432"/>
    <s v="funding for bbq trailer"/>
    <s v="Looking to start competition cooking and need start-up help.  Offering brisket tasting to all contributors."/>
    <n v="14000"/>
    <n v="2"/>
    <x v="2"/>
    <x v="0"/>
    <s v="USD"/>
    <n v="1425791697"/>
    <n v="1423199697"/>
    <b v="0"/>
    <n v="2"/>
    <b v="0"/>
    <s v="food/food trucks"/>
    <n v="0"/>
    <n v="1"/>
    <x v="7"/>
    <s v="food trucks"/>
    <x v="2432"/>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s v="food trucks"/>
    <x v="243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s v="food trucks"/>
    <x v="243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s v="food trucks"/>
    <x v="2435"/>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s v="food trucks"/>
    <x v="2436"/>
  </r>
  <r>
    <n v="2437"/>
    <s v="Cuppa Gumbos"/>
    <s v="Homemade Gumbo, Stews and Curry to be served hot and fresh everyday at any festival or concert we can attend."/>
    <n v="8000"/>
    <n v="0"/>
    <x v="2"/>
    <x v="0"/>
    <s v="USD"/>
    <n v="1426615200"/>
    <n v="1422400188"/>
    <b v="0"/>
    <n v="0"/>
    <b v="0"/>
    <s v="food/food trucks"/>
    <n v="0"/>
    <n v="0"/>
    <x v="7"/>
    <s v="food trucks"/>
    <x v="2437"/>
  </r>
  <r>
    <n v="2438"/>
    <s v="FOOD|Art"/>
    <s v="I'm starting a catering and food truck business of southern comfort food. My FOOD is my Art!  _x000a_Thanks for you help!"/>
    <n v="15000"/>
    <n v="50"/>
    <x v="2"/>
    <x v="0"/>
    <s v="USD"/>
    <n v="1449529062"/>
    <n v="1444341462"/>
    <b v="0"/>
    <n v="1"/>
    <b v="0"/>
    <s v="food/food trucks"/>
    <n v="0"/>
    <n v="50"/>
    <x v="7"/>
    <s v="food trucks"/>
    <x v="2438"/>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s v="food trucks"/>
    <x v="2439"/>
  </r>
  <r>
    <n v="2440"/>
    <s v="The first green Food Truck in Phnom Penh"/>
    <s v="Starting a entire clean energy food truck and set a new standard for Cambodia"/>
    <n v="5000"/>
    <n v="10"/>
    <x v="2"/>
    <x v="18"/>
    <s v="EUR"/>
    <n v="1455399313"/>
    <n v="1452807313"/>
    <b v="0"/>
    <n v="2"/>
    <b v="0"/>
    <s v="food/food trucks"/>
    <n v="0"/>
    <n v="5"/>
    <x v="7"/>
    <s v="food trucks"/>
    <x v="2440"/>
  </r>
  <r>
    <n v="2441"/>
    <s v="Bring Alchemy Pops to the People!"/>
    <s v="YOU can help Alchemy Pops POP up on a street near you!"/>
    <n v="7500"/>
    <n v="8091"/>
    <x v="0"/>
    <x v="0"/>
    <s v="USD"/>
    <n v="1437627540"/>
    <n v="1435806054"/>
    <b v="0"/>
    <n v="109"/>
    <b v="1"/>
    <s v="food/small batch"/>
    <n v="108"/>
    <n v="74.23"/>
    <x v="7"/>
    <s v="small batch"/>
    <x v="2441"/>
  </r>
  <r>
    <n v="2442"/>
    <s v="Young Mountain Tea: A New White Tea from India's Himalayas"/>
    <s v="The first tea from a new sustainable tea region in India's young, rising Himalayas."/>
    <n v="24000"/>
    <n v="30226"/>
    <x v="0"/>
    <x v="0"/>
    <s v="USD"/>
    <n v="1426777228"/>
    <n v="1424188828"/>
    <b v="0"/>
    <n v="372"/>
    <b v="1"/>
    <s v="food/small batch"/>
    <n v="126"/>
    <n v="81.25"/>
    <x v="7"/>
    <s v="small batch"/>
    <x v="2442"/>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s v="small batch"/>
    <x v="244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s v="small batch"/>
    <x v="2444"/>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s v="small batch"/>
    <x v="244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s v="small batch"/>
    <x v="2446"/>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s v="small batch"/>
    <x v="2447"/>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s v="small batch"/>
    <x v="2448"/>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s v="small batch"/>
    <x v="2450"/>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s v="small batch"/>
    <x v="245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s v="small batch"/>
    <x v="2452"/>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s v="small batch"/>
    <x v="245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s v="small batch"/>
    <x v="2454"/>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s v="small batch"/>
    <x v="2455"/>
  </r>
  <r>
    <n v="2456"/>
    <s v="Beef Sticks to Chomp On!!"/>
    <s v="These beef sticks will make your taste buds dance with happiness. Plus they are healthier than most available today!"/>
    <n v="1500"/>
    <n v="2713"/>
    <x v="0"/>
    <x v="0"/>
    <s v="USD"/>
    <n v="1488063839"/>
    <n v="1485471839"/>
    <b v="0"/>
    <n v="67"/>
    <b v="1"/>
    <s v="food/small batch"/>
    <n v="181"/>
    <n v="40.49"/>
    <x v="7"/>
    <s v="small batch"/>
    <x v="2456"/>
  </r>
  <r>
    <n v="2457"/>
    <s v="NDWK The North Dakota Wine Kitchen"/>
    <s v="If you love wine, and have ever dreamed of crafting your own. You can in 3 easy steps.  Sample~Sprinkle~Savor."/>
    <n v="23000"/>
    <n v="23530"/>
    <x v="0"/>
    <x v="0"/>
    <s v="USD"/>
    <n v="1458826056"/>
    <n v="1456237656"/>
    <b v="0"/>
    <n v="124"/>
    <b v="1"/>
    <s v="food/small batch"/>
    <n v="102"/>
    <n v="189.76"/>
    <x v="7"/>
    <s v="small batch"/>
    <x v="2457"/>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s v="small batch"/>
    <x v="2458"/>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s v="small batch"/>
    <x v="2459"/>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s v="small batch"/>
    <x v="246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s v="indie rock"/>
    <x v="2461"/>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s v="indie rock"/>
    <x v="2462"/>
  </r>
  <r>
    <n v="2463"/>
    <s v="Emma Ate the Lion &quot;Songs Two Count Too&quot;"/>
    <s v="Emma Ate The Lion's debut full length album"/>
    <n v="2000"/>
    <n v="2325"/>
    <x v="0"/>
    <x v="0"/>
    <s v="USD"/>
    <n v="1366138800"/>
    <n v="1362710425"/>
    <b v="0"/>
    <n v="75"/>
    <b v="1"/>
    <s v="music/indie rock"/>
    <n v="116"/>
    <n v="31"/>
    <x v="4"/>
    <s v="indie rock"/>
    <x v="2463"/>
  </r>
  <r>
    <n v="2464"/>
    <s v="The Enemy Feathers NEW EP"/>
    <s v="The Enemy Feathers are passing the proverbial hat to see if we can raise enough money to complete Our NEW EP"/>
    <n v="2000"/>
    <n v="2222"/>
    <x v="0"/>
    <x v="5"/>
    <s v="CAD"/>
    <n v="1443641340"/>
    <n v="1441143397"/>
    <b v="0"/>
    <n v="43"/>
    <b v="1"/>
    <s v="music/indie rock"/>
    <n v="111"/>
    <n v="51.67"/>
    <x v="4"/>
    <s v="indie rock"/>
    <x v="2464"/>
  </r>
  <r>
    <n v="2465"/>
    <s v="The Lion Oh My - Our first full length release"/>
    <s v="An indie band from Spokane, WA looking to master and package their first full length album."/>
    <n v="700"/>
    <n v="1261"/>
    <x v="0"/>
    <x v="0"/>
    <s v="USD"/>
    <n v="1348420548"/>
    <n v="1345828548"/>
    <b v="0"/>
    <n v="48"/>
    <b v="1"/>
    <s v="music/indie rock"/>
    <n v="180"/>
    <n v="26.27"/>
    <x v="4"/>
    <s v="indie rock"/>
    <x v="2465"/>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s v="indie rock"/>
    <x v="2466"/>
  </r>
  <r>
    <n v="2467"/>
    <s v="Nature Boy Explorer EP"/>
    <s v="We've finished our first EP and we're taking it on the road in three weeks! Help us fund manufacturing?"/>
    <n v="1000"/>
    <n v="1185"/>
    <x v="0"/>
    <x v="0"/>
    <s v="USD"/>
    <n v="1336669200"/>
    <n v="1335473931"/>
    <b v="0"/>
    <n v="43"/>
    <b v="1"/>
    <s v="music/indie rock"/>
    <n v="119"/>
    <n v="27.56"/>
    <x v="4"/>
    <s v="indie rock"/>
    <x v="2467"/>
  </r>
  <r>
    <n v="2468"/>
    <s v="New &quot;Jesse Denaro&quot; Album!"/>
    <s v="Please donate, support &amp; share this project so that I may be able to record my new EP this fall!"/>
    <n v="2000"/>
    <n v="2144.34"/>
    <x v="0"/>
    <x v="0"/>
    <s v="USD"/>
    <n v="1351400400"/>
    <n v="1348285321"/>
    <b v="0"/>
    <n v="58"/>
    <b v="1"/>
    <s v="music/indie rock"/>
    <n v="107"/>
    <n v="36.97"/>
    <x v="4"/>
    <s v="indie rock"/>
    <x v="2468"/>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s v="indie rock"/>
    <x v="246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s v="indie rock"/>
    <x v="2470"/>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s v="indie rock"/>
    <x v="2471"/>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s v="indie rock"/>
    <x v="2472"/>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s v="indie rock"/>
    <x v="2473"/>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s v="indie rock"/>
    <x v="2474"/>
  </r>
  <r>
    <n v="2475"/>
    <s v="BRANDTSON - &quot;Send Us A Signal&quot; Vinyl LP"/>
    <s v="Help BRANDTSON and DREAMOVERrecords press their 2004 record, &quot;Send Us A Signal&quot;."/>
    <n v="2500"/>
    <n v="2618"/>
    <x v="0"/>
    <x v="0"/>
    <s v="USD"/>
    <n v="1278799200"/>
    <n v="1273647255"/>
    <b v="0"/>
    <n v="81"/>
    <b v="1"/>
    <s v="music/indie rock"/>
    <n v="105"/>
    <n v="32.32"/>
    <x v="4"/>
    <s v="indie rock"/>
    <x v="2475"/>
  </r>
  <r>
    <n v="2476"/>
    <s v="Arts &amp; Crafts"/>
    <s v="Eleven songs, the accumulation of several memorable occurrences in a sleepy town; stories of fiction &amp; fact."/>
    <n v="3200"/>
    <n v="3360.72"/>
    <x v="0"/>
    <x v="0"/>
    <s v="USD"/>
    <n v="1415004770"/>
    <n v="1412149970"/>
    <b v="0"/>
    <n v="55"/>
    <b v="1"/>
    <s v="music/indie rock"/>
    <n v="105"/>
    <n v="61.1"/>
    <x v="4"/>
    <s v="indie rock"/>
    <x v="2476"/>
  </r>
  <r>
    <n v="2477"/>
    <s v="Debut Album"/>
    <s v="Releasing my first album in August, and I need your help in order to get it done!"/>
    <n v="750"/>
    <n v="1285"/>
    <x v="0"/>
    <x v="0"/>
    <s v="USD"/>
    <n v="1344789345"/>
    <n v="1340901345"/>
    <b v="0"/>
    <n v="41"/>
    <b v="1"/>
    <s v="music/indie rock"/>
    <n v="171"/>
    <n v="31.34"/>
    <x v="4"/>
    <s v="indie rock"/>
    <x v="2477"/>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s v="indie rock"/>
    <x v="2478"/>
  </r>
  <r>
    <n v="2479"/>
    <s v="FUEL FAKE NATIVES"/>
    <s v="Fake Natives is headed on tour this summer. Help them fill their tank with fossil fuels."/>
    <n v="300"/>
    <n v="400.33"/>
    <x v="0"/>
    <x v="0"/>
    <s v="USD"/>
    <n v="1343440800"/>
    <n v="1342545994"/>
    <b v="0"/>
    <n v="16"/>
    <b v="1"/>
    <s v="music/indie rock"/>
    <n v="133"/>
    <n v="25.02"/>
    <x v="4"/>
    <s v="indie rock"/>
    <x v="2479"/>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s v="indie rock"/>
    <x v="2481"/>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s v="indie rock"/>
    <x v="2482"/>
  </r>
  <r>
    <n v="2483"/>
    <s v="Intangible Animal's &quot;Oh The Humanity&quot; Tour"/>
    <s v="Send Intangible Animal on our first West Coast Tour!!! The fate of the world rests in your hands."/>
    <n v="1100"/>
    <n v="1251"/>
    <x v="0"/>
    <x v="0"/>
    <s v="USD"/>
    <n v="1335891603"/>
    <n v="1330711203"/>
    <b v="0"/>
    <n v="19"/>
    <b v="1"/>
    <s v="music/indie rock"/>
    <n v="114"/>
    <n v="65.84"/>
    <x v="4"/>
    <s v="indie rock"/>
    <x v="248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s v="indie rock"/>
    <x v="248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s v="indie rock"/>
    <x v="248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s v="indie rock"/>
    <x v="2486"/>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s v="indie rock"/>
    <x v="248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s v="indie rock"/>
    <x v="248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s v="indie rock"/>
    <x v="2489"/>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s v="indie rock"/>
    <x v="249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s v="indie rock"/>
    <x v="2491"/>
  </r>
  <r>
    <n v="2492"/>
    <s v="SUPER NICE EP 2012"/>
    <s v="We're a band from Hawaii trying to produce our first EP and we need help!"/>
    <n v="600"/>
    <n v="750"/>
    <x v="0"/>
    <x v="0"/>
    <s v="USD"/>
    <n v="1339840740"/>
    <n v="1335397188"/>
    <b v="0"/>
    <n v="27"/>
    <b v="1"/>
    <s v="music/indie rock"/>
    <n v="125"/>
    <n v="27.78"/>
    <x v="4"/>
    <s v="indie rock"/>
    <x v="2492"/>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s v="indie rock"/>
    <x v="2493"/>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s v="indie rock"/>
    <x v="249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s v="indie rock"/>
    <x v="249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s v="indie rock"/>
    <x v="2497"/>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s v="indie rock"/>
    <x v="2498"/>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s v="indie rock"/>
    <x v="2499"/>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s v="indie rock"/>
    <x v="250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s v="restaurants"/>
    <x v="2501"/>
  </r>
  <r>
    <n v="2502"/>
    <s v="Cupcake Chaos"/>
    <s v="A small sweet shop featuring the cupcake variety offered by Cupcake Chaos, candy, cotton candy, shakes and malts, located in Dalhart,TX"/>
    <n v="110000"/>
    <n v="86"/>
    <x v="2"/>
    <x v="0"/>
    <s v="USD"/>
    <n v="1411328918"/>
    <n v="1407440918"/>
    <b v="0"/>
    <n v="5"/>
    <b v="0"/>
    <s v="food/restaurants"/>
    <n v="0"/>
    <n v="17.2"/>
    <x v="7"/>
    <s v="restaurants"/>
    <x v="2502"/>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s v="restaurants"/>
    <x v="2503"/>
  </r>
  <r>
    <n v="2504"/>
    <s v="Halal Restaurant and Internet Cafe"/>
    <s v="Halal Restaurant and Internet Cafe 20 percent of profits will go to building masjids."/>
    <n v="35000"/>
    <n v="0"/>
    <x v="2"/>
    <x v="0"/>
    <s v="USD"/>
    <n v="1416014534"/>
    <n v="1413418934"/>
    <b v="0"/>
    <n v="0"/>
    <b v="0"/>
    <s v="food/restaurants"/>
    <n v="0"/>
    <n v="0"/>
    <x v="7"/>
    <s v="restaurants"/>
    <x v="2504"/>
  </r>
  <r>
    <n v="2505"/>
    <s v="PASTATUTION"/>
    <s v="PASTATUTION- The act or practice of engaging in Pasta Making for money.  _x000a__x000a_Help us get the Arcobaleno Pasta Extruder!"/>
    <n v="7000"/>
    <n v="0"/>
    <x v="2"/>
    <x v="0"/>
    <s v="USD"/>
    <n v="1426292416"/>
    <n v="1423704016"/>
    <b v="0"/>
    <n v="0"/>
    <b v="0"/>
    <s v="food/restaurants"/>
    <n v="0"/>
    <n v="0"/>
    <x v="7"/>
    <s v="restaurants"/>
    <x v="2505"/>
  </r>
  <r>
    <n v="2506"/>
    <s v="Bowlz Cafe, Hull"/>
    <s v="Love cereal as much as we do? Then we need your help! We are opening a worldwide cereal cafe, serving the best in imported cereals!"/>
    <n v="5000"/>
    <n v="30"/>
    <x v="2"/>
    <x v="1"/>
    <s v="GBP"/>
    <n v="1443906000"/>
    <n v="1441955269"/>
    <b v="0"/>
    <n v="2"/>
    <b v="0"/>
    <s v="food/restaurants"/>
    <n v="1"/>
    <n v="15"/>
    <x v="7"/>
    <s v="restaurants"/>
    <x v="2506"/>
  </r>
  <r>
    <n v="2507"/>
    <s v="Help Cafe Talavera get a New Kitchen!"/>
    <s v="Unique dishes for a unique city!."/>
    <n v="42850"/>
    <n v="0"/>
    <x v="2"/>
    <x v="0"/>
    <s v="USD"/>
    <n v="1431308704"/>
    <n v="1428716704"/>
    <b v="0"/>
    <n v="0"/>
    <b v="0"/>
    <s v="food/restaurants"/>
    <n v="0"/>
    <n v="0"/>
    <x v="7"/>
    <s v="restaurants"/>
    <x v="2507"/>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s v="restaurants"/>
    <x v="2508"/>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s v="restaurants"/>
    <x v="250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s v="restaurants"/>
    <x v="2510"/>
  </r>
  <r>
    <n v="2511"/>
    <s v="loluli's"/>
    <s v="Fresh Fast Food. A bbq ramen bar thats healthy, tasty and made to order right in front of your eyes....... From flame to bowl"/>
    <n v="100000"/>
    <n v="0"/>
    <x v="2"/>
    <x v="1"/>
    <s v="GBP"/>
    <n v="1454323413"/>
    <n v="1451731413"/>
    <b v="0"/>
    <n v="0"/>
    <b v="0"/>
    <s v="food/restaurants"/>
    <n v="0"/>
    <n v="0"/>
    <x v="7"/>
    <s v="restaurants"/>
    <x v="2511"/>
  </r>
  <r>
    <n v="2512"/>
    <s v="Somethin' Tasty"/>
    <s v="Somethin' Tasty is a unique coffee, pastry &amp; retail store. We consign from all local sources: pottery, glass &amp; art."/>
    <n v="1150"/>
    <n v="0"/>
    <x v="2"/>
    <x v="0"/>
    <s v="USD"/>
    <n v="1418504561"/>
    <n v="1417208561"/>
    <b v="0"/>
    <n v="0"/>
    <b v="0"/>
    <s v="food/restaurants"/>
    <n v="0"/>
    <n v="0"/>
    <x v="7"/>
    <s v="restaurants"/>
    <x v="2512"/>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s v="restaurants"/>
    <x v="2513"/>
  </r>
  <r>
    <n v="2514"/>
    <s v="Lunch For Tots"/>
    <s v="My little cafe has been challenged to provide healthy, fun lunches to kids at a Montessori School. Local/organic as much as possible."/>
    <n v="12000"/>
    <n v="210"/>
    <x v="2"/>
    <x v="0"/>
    <s v="USD"/>
    <n v="1408526477"/>
    <n v="1407057677"/>
    <b v="0"/>
    <n v="4"/>
    <b v="0"/>
    <s v="food/restaurants"/>
    <n v="2"/>
    <n v="52.5"/>
    <x v="7"/>
    <s v="restaurants"/>
    <x v="251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s v="restaurants"/>
    <x v="2515"/>
  </r>
  <r>
    <n v="2516"/>
    <s v="Morning Glory"/>
    <s v="Hi, everyone my name is Alex, and i want to create not just a cafe spot, but a place that gives everyone a nice warm homey feeling."/>
    <n v="22000"/>
    <n v="0"/>
    <x v="2"/>
    <x v="0"/>
    <s v="USD"/>
    <n v="1417279252"/>
    <n v="1414683652"/>
    <b v="0"/>
    <n v="0"/>
    <b v="0"/>
    <s v="food/restaurants"/>
    <n v="0"/>
    <n v="0"/>
    <x v="7"/>
    <s v="restaurants"/>
    <x v="2516"/>
  </r>
  <r>
    <n v="2517"/>
    <s v="The Canteen"/>
    <s v="KICK START US! Chef-driven dining experience offering a multi-course tasteful and playful menu that hems in familiar seasonal comfort."/>
    <n v="18000"/>
    <n v="1767"/>
    <x v="2"/>
    <x v="5"/>
    <s v="CAD"/>
    <n v="1426788930"/>
    <n v="1424200530"/>
    <b v="0"/>
    <n v="33"/>
    <b v="0"/>
    <s v="food/restaurants"/>
    <n v="10"/>
    <n v="53.55"/>
    <x v="7"/>
    <s v="restaurants"/>
    <x v="2517"/>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s v="restaurants"/>
    <x v="2518"/>
  </r>
  <r>
    <n v="2519"/>
    <s v="Kelli's Kitchen"/>
    <s v="Better than your mom's, better than Cracker Barrel, only at Kelli's Kitchen (all from scratch)."/>
    <n v="150000"/>
    <n v="65"/>
    <x v="2"/>
    <x v="0"/>
    <s v="USD"/>
    <n v="1405741404"/>
    <n v="1403149404"/>
    <b v="0"/>
    <n v="4"/>
    <b v="0"/>
    <s v="food/restaurants"/>
    <n v="0"/>
    <n v="16.25"/>
    <x v="7"/>
    <s v="restaurants"/>
    <x v="2519"/>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s v="restaurants"/>
    <x v="252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s v="classical music"/>
    <x v="252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s v="classical music"/>
    <x v="2522"/>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s v="classical music"/>
    <x v="2523"/>
  </r>
  <r>
    <n v="2524"/>
    <s v="Les Bostonades' First CD"/>
    <s v="We're bringing some of our favorite music from the past 10 years to disc for the first time ever."/>
    <n v="7500"/>
    <n v="7620"/>
    <x v="0"/>
    <x v="0"/>
    <s v="USD"/>
    <n v="1419136200"/>
    <n v="1416338557"/>
    <b v="0"/>
    <n v="43"/>
    <b v="1"/>
    <s v="music/classical music"/>
    <n v="102"/>
    <n v="177.21"/>
    <x v="4"/>
    <s v="classical music"/>
    <x v="2524"/>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s v="classical music"/>
    <x v="252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s v="classical music"/>
    <x v="2526"/>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s v="classical music"/>
    <x v="2527"/>
  </r>
  <r>
    <n v="2528"/>
    <s v="Three Voices"/>
    <s v="I've been offered a contract with HatHut to record Feldman's 'Three Voices', which would be my first solo disc. I need your help!"/>
    <n v="4000"/>
    <n v="4289.99"/>
    <x v="0"/>
    <x v="1"/>
    <s v="GBP"/>
    <n v="1440068400"/>
    <n v="1438459303"/>
    <b v="0"/>
    <n v="81"/>
    <b v="1"/>
    <s v="music/classical music"/>
    <n v="107"/>
    <n v="52.96"/>
    <x v="4"/>
    <s v="classical music"/>
    <x v="2528"/>
  </r>
  <r>
    <n v="2529"/>
    <s v="UrbanArias is DC's Contemporary Opera Company"/>
    <s v="Opera. Short. New."/>
    <n v="6000"/>
    <n v="6257"/>
    <x v="0"/>
    <x v="0"/>
    <s v="USD"/>
    <n v="1332636975"/>
    <n v="1328752575"/>
    <b v="0"/>
    <n v="76"/>
    <b v="1"/>
    <s v="music/classical music"/>
    <n v="104"/>
    <n v="82.33"/>
    <x v="4"/>
    <s v="classical music"/>
    <x v="2529"/>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s v="classical music"/>
    <x v="253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s v="classical music"/>
    <x v="2531"/>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s v="classical music"/>
    <x v="2532"/>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s v="classical music"/>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r>
  <r>
    <n v="2535"/>
    <s v="Mark Hayes Requiem Recording"/>
    <s v="Mark Hayes: Requiem Recording"/>
    <n v="20000"/>
    <n v="20755"/>
    <x v="0"/>
    <x v="0"/>
    <s v="USD"/>
    <n v="1417463945"/>
    <n v="1414781945"/>
    <b v="0"/>
    <n v="78"/>
    <b v="1"/>
    <s v="music/classical music"/>
    <n v="104"/>
    <n v="266.08999999999997"/>
    <x v="4"/>
    <s v="classical music"/>
    <x v="25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s v="classical music"/>
    <x v="253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s v="classical music"/>
    <x v="2537"/>
  </r>
  <r>
    <n v="2538"/>
    <s v="Me, Myself and Albinoni"/>
    <s v="I will record 2 of Tomaso Albinoni's concertos for 2 oboes playing both parts myself."/>
    <n v="18000"/>
    <n v="20343.169999999998"/>
    <x v="0"/>
    <x v="0"/>
    <s v="USD"/>
    <n v="1361681940"/>
    <n v="1359029661"/>
    <b v="0"/>
    <n v="185"/>
    <b v="1"/>
    <s v="music/classical music"/>
    <n v="113"/>
    <n v="109.96"/>
    <x v="4"/>
    <s v="classical music"/>
    <x v="2538"/>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s v="classical music"/>
    <x v="2539"/>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s v="classical music"/>
    <x v="254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s v="classical music"/>
    <x v="2541"/>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s v="classical music"/>
    <x v="2542"/>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s v="classical music"/>
    <x v="2543"/>
  </r>
  <r>
    <n v="2544"/>
    <s v="Singing City Children's Choir"/>
    <s v="Bringing choral music and performance opportunities to under-served youth in West Philadelphia"/>
    <n v="5000"/>
    <n v="5041"/>
    <x v="0"/>
    <x v="0"/>
    <s v="USD"/>
    <n v="1341750569"/>
    <n v="1339158569"/>
    <b v="0"/>
    <n v="57"/>
    <b v="1"/>
    <s v="music/classical music"/>
    <n v="101"/>
    <n v="88.44"/>
    <x v="4"/>
    <s v="classical music"/>
    <x v="2544"/>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s v="classical music"/>
    <x v="254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s v="classical music"/>
    <x v="2546"/>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s v="classical music"/>
    <x v="2547"/>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s v="classical music"/>
    <x v="2548"/>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s v="classical music"/>
    <x v="2549"/>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s v="classical music"/>
    <x v="255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s v="classical music"/>
    <x v="2551"/>
  </r>
  <r>
    <n v="2552"/>
    <s v="DAVID, The Oratorio"/>
    <s v="World Premiere of a new oratorio with chorus, soloists, and orchestra, based on the Old Testament king and prophet, DAVID"/>
    <n v="3000"/>
    <n v="3195"/>
    <x v="0"/>
    <x v="0"/>
    <s v="USD"/>
    <n v="1488741981"/>
    <n v="1486149981"/>
    <b v="0"/>
    <n v="18"/>
    <b v="1"/>
    <s v="music/classical music"/>
    <n v="107"/>
    <n v="177.5"/>
    <x v="4"/>
    <s v="classical music"/>
    <x v="255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s v="classical music"/>
    <x v="255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s v="classical music"/>
    <x v="2554"/>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s v="classical music"/>
    <x v="255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s v="classical music"/>
    <x v="2556"/>
  </r>
  <r>
    <n v="2557"/>
    <s v="European Tour"/>
    <s v="Raising money for our concert tour of Switzerland and Germany in June/July 2014"/>
    <n v="900"/>
    <n v="1066"/>
    <x v="0"/>
    <x v="1"/>
    <s v="GBP"/>
    <n v="1400176386"/>
    <n v="1397584386"/>
    <b v="0"/>
    <n v="36"/>
    <b v="1"/>
    <s v="music/classical music"/>
    <n v="118"/>
    <n v="29.61"/>
    <x v="4"/>
    <s v="classical music"/>
    <x v="2557"/>
  </r>
  <r>
    <n v="2558"/>
    <s v="Hopkins Sinfonia 2015 Season"/>
    <s v="The Hopkins Sinfonia is looking for your support to run our 2015 Season made up of five concerts."/>
    <n v="1250"/>
    <n v="1361"/>
    <x v="0"/>
    <x v="2"/>
    <s v="AUD"/>
    <n v="1430488740"/>
    <n v="1427747906"/>
    <b v="0"/>
    <n v="18"/>
    <b v="1"/>
    <s v="music/classical music"/>
    <n v="109"/>
    <n v="75.61"/>
    <x v="4"/>
    <s v="classical music"/>
    <x v="255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s v="classical music"/>
    <x v="2559"/>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s v="classical music"/>
    <x v="2560"/>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s v="food trucks"/>
    <x v="2561"/>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s v="food trucks"/>
    <x v="2562"/>
  </r>
  <r>
    <n v="2563"/>
    <s v="Phoenix Pearl Boba Tea Truck (Canceled)"/>
    <s v="Michigan based bubble tea and specialty ice cream food truck"/>
    <n v="20000"/>
    <n v="0"/>
    <x v="1"/>
    <x v="0"/>
    <s v="USD"/>
    <n v="1438226451"/>
    <n v="1433042451"/>
    <b v="0"/>
    <n v="0"/>
    <b v="0"/>
    <s v="food/food trucks"/>
    <n v="0"/>
    <n v="0"/>
    <x v="7"/>
    <s v="food trucks"/>
    <x v="2563"/>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s v="food trucks"/>
    <x v="2564"/>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5"/>
  </r>
  <r>
    <n v="2566"/>
    <s v="Mamma B's Pizza Get's Rolling (Canceled)"/>
    <s v="You can skip the hotdog cart and enjoy fresh, hot, delicious, handmade pizza when Mamma B's takes her show on the road!"/>
    <n v="35000"/>
    <n v="0"/>
    <x v="1"/>
    <x v="0"/>
    <s v="USD"/>
    <n v="1408663948"/>
    <n v="1406071948"/>
    <b v="0"/>
    <n v="0"/>
    <b v="0"/>
    <s v="food/food trucks"/>
    <n v="0"/>
    <n v="0"/>
    <x v="7"/>
    <s v="food trucks"/>
    <x v="2566"/>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s v="food trucks"/>
    <x v="2567"/>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s v="food trucks"/>
    <x v="2568"/>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s v="food trucks"/>
    <x v="256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s v="food trucks"/>
    <x v="2570"/>
  </r>
  <r>
    <n v="2571"/>
    <s v="Coco Bowls (Canceled)"/>
    <s v="Perth locals who dream of opening a health food van, and serving treats that not only taste amazing but also benefit your body."/>
    <n v="100000"/>
    <n v="250"/>
    <x v="1"/>
    <x v="2"/>
    <s v="AUD"/>
    <n v="1463645521"/>
    <n v="1458461521"/>
    <b v="0"/>
    <n v="4"/>
    <b v="0"/>
    <s v="food/food trucks"/>
    <n v="0"/>
    <n v="62.5"/>
    <x v="7"/>
    <s v="food trucks"/>
    <x v="2571"/>
  </r>
  <r>
    <n v="2572"/>
    <s v="A Dream of Naughty Nachos (Canceled)"/>
    <s v="Mesquite smoked brisket nachos, food truck style, with homemade salsa to make your taste buds dance."/>
    <n v="30000"/>
    <n v="0"/>
    <x v="1"/>
    <x v="0"/>
    <s v="USD"/>
    <n v="1428893517"/>
    <n v="1426301517"/>
    <b v="0"/>
    <n v="0"/>
    <b v="0"/>
    <s v="food/food trucks"/>
    <n v="0"/>
    <n v="0"/>
    <x v="7"/>
    <s v="food trucks"/>
    <x v="2572"/>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s v="food trucks"/>
    <x v="2573"/>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s v="food trucks"/>
    <x v="2574"/>
  </r>
  <r>
    <n v="2575"/>
    <s v="Vdub dogs (Canceled)"/>
    <s v="Hello everyone, Iv'e decided to put my love for old Volkswagen buses and my love for cooking together! Support vdub dogs hot dog bus!"/>
    <n v="85000"/>
    <n v="0"/>
    <x v="1"/>
    <x v="0"/>
    <s v="USD"/>
    <n v="1421030194"/>
    <n v="1418438194"/>
    <b v="0"/>
    <n v="0"/>
    <b v="0"/>
    <s v="food/food trucks"/>
    <n v="0"/>
    <n v="0"/>
    <x v="7"/>
    <s v="food trucks"/>
    <x v="2575"/>
  </r>
  <r>
    <n v="2576"/>
    <s v="2 Go Fast Food (Canceled)"/>
    <s v="A New Twist with an American and Philippine fast food Mobile Trailer."/>
    <n v="10000"/>
    <n v="0"/>
    <x v="1"/>
    <x v="0"/>
    <s v="USD"/>
    <n v="1428707647"/>
    <n v="1424823247"/>
    <b v="0"/>
    <n v="0"/>
    <b v="0"/>
    <s v="food/food trucks"/>
    <n v="0"/>
    <n v="0"/>
    <x v="7"/>
    <s v="food trucks"/>
    <x v="2576"/>
  </r>
  <r>
    <n v="2577"/>
    <s v="Fruity Cakes (Canceled)"/>
    <s v="This is not your average cake, it's fruit with yogurt fruit dip icing and fruit toppings! Great for events, parties, weddings and more!"/>
    <n v="15000"/>
    <n v="0"/>
    <x v="1"/>
    <x v="0"/>
    <s v="USD"/>
    <n v="1407181297"/>
    <n v="1405021297"/>
    <b v="0"/>
    <n v="0"/>
    <b v="0"/>
    <s v="food/food trucks"/>
    <n v="0"/>
    <n v="0"/>
    <x v="7"/>
    <s v="food trucks"/>
    <x v="257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s v="food trucks"/>
    <x v="2578"/>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s v="food trucks"/>
    <x v="257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s v="food trucks"/>
    <x v="2580"/>
  </r>
  <r>
    <n v="2581"/>
    <s v="A Flying Sausage Food Truck"/>
    <s v="Creating a Food Truck to bring gourmet sausage sliders to Jacksonville, FL for breakfast, lunch, and special events."/>
    <n v="5000"/>
    <n v="530"/>
    <x v="2"/>
    <x v="0"/>
    <s v="USD"/>
    <n v="1447689898"/>
    <n v="1445094298"/>
    <b v="0"/>
    <n v="11"/>
    <b v="0"/>
    <s v="food/food trucks"/>
    <n v="11"/>
    <n v="48.18"/>
    <x v="7"/>
    <s v="food trucks"/>
    <x v="2581"/>
  </r>
  <r>
    <n v="2582"/>
    <s v="Drunken Wings"/>
    <s v="The place where chicken meets liquor for the first time!"/>
    <n v="90000"/>
    <n v="1"/>
    <x v="2"/>
    <x v="0"/>
    <s v="USD"/>
    <n v="1477784634"/>
    <n v="1475192634"/>
    <b v="0"/>
    <n v="1"/>
    <b v="0"/>
    <s v="food/food trucks"/>
    <n v="0"/>
    <n v="1"/>
    <x v="7"/>
    <s v="food trucks"/>
    <x v="2582"/>
  </r>
  <r>
    <n v="2583"/>
    <s v="Crazy Daisy Food Truck"/>
    <s v="Crazy Daisy will become the newest member of the food truck distributors in Kansas City, Missouri."/>
    <n v="1000"/>
    <n v="5"/>
    <x v="2"/>
    <x v="0"/>
    <s v="USD"/>
    <n v="1426526880"/>
    <n v="1421346480"/>
    <b v="0"/>
    <n v="5"/>
    <b v="0"/>
    <s v="food/food trucks"/>
    <n v="1"/>
    <n v="1"/>
    <x v="7"/>
    <s v="food trucks"/>
    <x v="2583"/>
  </r>
  <r>
    <n v="2584"/>
    <s v="Culinary Arts Food Truck Style"/>
    <s v="Bringing quality food to the masses using local premium ingredients, but at a food truck price!"/>
    <n v="10000"/>
    <n v="0"/>
    <x v="2"/>
    <x v="0"/>
    <s v="USD"/>
    <n v="1434341369"/>
    <n v="1431749369"/>
    <b v="0"/>
    <n v="0"/>
    <b v="0"/>
    <s v="food/food trucks"/>
    <n v="0"/>
    <n v="0"/>
    <x v="7"/>
    <s v="food trucks"/>
    <x v="2584"/>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s v="food trucks"/>
    <x v="2585"/>
  </r>
  <r>
    <n v="2586"/>
    <s v="Inspire Healthy Eating"/>
    <s v="I would like to bring fresh salad and food to the streets of London at a reasonable price."/>
    <n v="3000"/>
    <n v="5"/>
    <x v="2"/>
    <x v="1"/>
    <s v="GBP"/>
    <n v="1451030136"/>
    <n v="1448438136"/>
    <b v="0"/>
    <n v="1"/>
    <b v="0"/>
    <s v="food/food trucks"/>
    <n v="0"/>
    <n v="5"/>
    <x v="7"/>
    <s v="food trucks"/>
    <x v="258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s v="food trucks"/>
    <x v="258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s v="food trucks"/>
    <x v="2588"/>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s v="food trucks"/>
    <x v="258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s v="food trucks"/>
    <x v="2590"/>
  </r>
  <r>
    <n v="2591"/>
    <s v="patent pending"/>
    <s v="Hi everyone I am a 26 year old single mom trying to start her own food business! I need to first afford the patent to reveal more!"/>
    <n v="1500"/>
    <n v="26"/>
    <x v="2"/>
    <x v="0"/>
    <s v="USD"/>
    <n v="1457901924"/>
    <n v="1452721524"/>
    <b v="0"/>
    <n v="2"/>
    <b v="0"/>
    <s v="food/food trucks"/>
    <n v="2"/>
    <n v="13"/>
    <x v="7"/>
    <s v="food trucks"/>
    <x v="2591"/>
  </r>
  <r>
    <n v="2592"/>
    <s v="El Carte 303"/>
    <s v="El Carte is revolutionizing the food truck industry. Meet the new food trike. #oneandonly  we going to spread the awesomeness all over!"/>
    <n v="30000"/>
    <n v="50"/>
    <x v="2"/>
    <x v="0"/>
    <s v="USD"/>
    <n v="1412536421"/>
    <n v="1409944421"/>
    <b v="0"/>
    <n v="1"/>
    <b v="0"/>
    <s v="food/food trucks"/>
    <n v="0"/>
    <n v="50"/>
    <x v="7"/>
    <s v="food trucks"/>
    <x v="2592"/>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s v="food trucks"/>
    <x v="2593"/>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s v="food trucks"/>
    <x v="2594"/>
  </r>
  <r>
    <n v="2595"/>
    <s v="Food Truck for Little Fox Bakery"/>
    <s v="Looking to put the best baked goods in Bowling Green on wheels"/>
    <n v="15000"/>
    <n v="1825"/>
    <x v="2"/>
    <x v="0"/>
    <s v="USD"/>
    <n v="1487915500"/>
    <n v="1485323500"/>
    <b v="0"/>
    <n v="19"/>
    <b v="0"/>
    <s v="food/food trucks"/>
    <n v="12"/>
    <n v="96.05"/>
    <x v="7"/>
    <s v="food trucks"/>
    <x v="2595"/>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s v="food trucks"/>
    <x v="2596"/>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s v="food trucks"/>
    <x v="2597"/>
  </r>
  <r>
    <n v="2598"/>
    <s v="Rovin' Okie's Fried Pies gourmet southern fried pies."/>
    <s v="I'm ready to make Tulsa happy and aware that love and kindness go hand in hand with good food!"/>
    <n v="3000"/>
    <n v="1170"/>
    <x v="2"/>
    <x v="0"/>
    <s v="USD"/>
    <n v="1443039001"/>
    <n v="1440447001"/>
    <b v="0"/>
    <n v="14"/>
    <b v="0"/>
    <s v="food/food trucks"/>
    <n v="39"/>
    <n v="83.57"/>
    <x v="7"/>
    <s v="food trucks"/>
    <x v="2598"/>
  </r>
  <r>
    <n v="2599"/>
    <s v="Empty Ramekins Catering Group"/>
    <s v="The Empty Ramekins Catering Group is looking for your help to start up in Miami Florida!!!!"/>
    <n v="9041"/>
    <n v="90"/>
    <x v="2"/>
    <x v="0"/>
    <s v="USD"/>
    <n v="1407089147"/>
    <n v="1403201147"/>
    <b v="0"/>
    <n v="5"/>
    <b v="0"/>
    <s v="food/food trucks"/>
    <n v="1"/>
    <n v="18"/>
    <x v="7"/>
    <s v="food trucks"/>
    <x v="2599"/>
  </r>
  <r>
    <n v="2600"/>
    <s v="Help Buttz Return From the Ashes"/>
    <s v="On Sunday November 8, 2015 our food truck burned to the ground. Please help us get rebuilt."/>
    <n v="50000"/>
    <n v="3466"/>
    <x v="2"/>
    <x v="0"/>
    <s v="USD"/>
    <n v="1458938200"/>
    <n v="1453757800"/>
    <b v="0"/>
    <n v="30"/>
    <b v="0"/>
    <s v="food/food trucks"/>
    <n v="7"/>
    <n v="115.53"/>
    <x v="7"/>
    <s v="food trucks"/>
    <x v="260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s v="space exploration"/>
    <x v="260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s v="space exploration"/>
    <x v="2602"/>
  </r>
  <r>
    <n v="2603"/>
    <s v="Manned Mock Mars Mission"/>
    <s v="I will be building a mock space station and simulate living on Mars for two weeks."/>
    <n v="1750"/>
    <n v="1776"/>
    <x v="0"/>
    <x v="0"/>
    <s v="USD"/>
    <n v="1387835654"/>
    <n v="1386626054"/>
    <b v="1"/>
    <n v="50"/>
    <b v="1"/>
    <s v="technology/space exploration"/>
    <n v="101"/>
    <n v="35.520000000000003"/>
    <x v="2"/>
    <s v="space exploration"/>
    <x v="2603"/>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s v="space exploration"/>
    <x v="260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s v="space exploration"/>
    <x v="2605"/>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s v="space exploration"/>
    <x v="260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s v="space exploration"/>
    <x v="2607"/>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s v="space exploration"/>
    <x v="2608"/>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s v="space exploration"/>
    <x v="2609"/>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s v="space exploration"/>
    <x v="261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s v="space exploration"/>
    <x v="2611"/>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s v="space exploration"/>
    <x v="2612"/>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s v="space exploration"/>
    <x v="2613"/>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s v="space exploration"/>
    <x v="2615"/>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s v="space exploration"/>
    <x v="261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s v="space exploration"/>
    <x v="2617"/>
  </r>
  <r>
    <n v="2618"/>
    <s v="SPACE ART FEATURING ASTRONAUTS #WeBelieveInAstronauts"/>
    <s v="LTD ED COLLECTIBLE SPACE ART FEAT. ASTRONAUTS"/>
    <n v="15000"/>
    <n v="15808"/>
    <x v="0"/>
    <x v="0"/>
    <s v="USD"/>
    <n v="1449000061"/>
    <n v="1443812461"/>
    <b v="1"/>
    <n v="77"/>
    <b v="1"/>
    <s v="technology/space exploration"/>
    <n v="105"/>
    <n v="205.3"/>
    <x v="2"/>
    <s v="space exploration"/>
    <x v="261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s v="space exploration"/>
    <x v="2619"/>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s v="space exploration"/>
    <x v="262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s v="space exploration"/>
    <x v="2621"/>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s v="space exploration"/>
    <x v="2622"/>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s v="space exploration"/>
    <x v="262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s v="space exploration"/>
    <x v="2624"/>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s v="space exploration"/>
    <x v="2625"/>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s v="space exploration"/>
    <x v="262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s v="space exploration"/>
    <x v="2627"/>
  </r>
  <r>
    <n v="2628"/>
    <s v="Pie In Space!"/>
    <s v="A high school freshman is sending pie into space and you can be a part of it.  GO SCIENCE!!!"/>
    <n v="839"/>
    <n v="926"/>
    <x v="0"/>
    <x v="0"/>
    <s v="USD"/>
    <n v="1417389067"/>
    <n v="1415661067"/>
    <b v="0"/>
    <n v="21"/>
    <b v="1"/>
    <s v="technology/space exploration"/>
    <n v="110"/>
    <n v="44.1"/>
    <x v="2"/>
    <s v="space exploration"/>
    <x v="2628"/>
  </r>
  <r>
    <n v="2629"/>
    <s v="Project Dragonfly - Sail to the Stars"/>
    <s v="The first international contest to let students shape the future of interstellar travel."/>
    <n v="5000"/>
    <n v="6387"/>
    <x v="0"/>
    <x v="1"/>
    <s v="GBP"/>
    <n v="1431608122"/>
    <n v="1429016122"/>
    <b v="0"/>
    <n v="100"/>
    <b v="1"/>
    <s v="technology/space exploration"/>
    <n v="128"/>
    <n v="63.87"/>
    <x v="2"/>
    <s v="space exploration"/>
    <x v="2629"/>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s v="space exploration"/>
    <x v="263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s v="space exploration"/>
    <x v="2631"/>
  </r>
  <r>
    <n v="2632"/>
    <s v="University Rocket Science"/>
    <s v="Students from 3 universities are designing a dual stage rocket to test experimental rocket technology."/>
    <n v="1070"/>
    <n v="1466"/>
    <x v="0"/>
    <x v="0"/>
    <s v="USD"/>
    <n v="1464485339"/>
    <n v="1462325339"/>
    <b v="0"/>
    <n v="42"/>
    <b v="1"/>
    <s v="technology/space exploration"/>
    <n v="137"/>
    <n v="34.9"/>
    <x v="2"/>
    <s v="space exploration"/>
    <x v="2632"/>
  </r>
  <r>
    <n v="2633"/>
    <s v="ISS-Above"/>
    <s v="A device that lights up whenever the International Space Station is nearby (that happens more often than you might expect)"/>
    <n v="5000"/>
    <n v="17731"/>
    <x v="0"/>
    <x v="0"/>
    <s v="USD"/>
    <n v="1393542000"/>
    <n v="1390938332"/>
    <b v="0"/>
    <n v="199"/>
    <b v="1"/>
    <s v="technology/space exploration"/>
    <n v="355"/>
    <n v="89.1"/>
    <x v="2"/>
    <s v="space exploration"/>
    <x v="2633"/>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s v="space exploration"/>
    <x v="263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s v="space exploration"/>
    <x v="263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s v="space exploration"/>
    <x v="2636"/>
  </r>
  <r>
    <n v="2637"/>
    <s v="SPEED OF LIGHT: Biggest Mystery of the Universe"/>
    <s v="Help us collect the data to solve the mystery of the century: Is light slowing down?"/>
    <n v="500"/>
    <n v="831"/>
    <x v="0"/>
    <x v="0"/>
    <s v="USD"/>
    <n v="1476277875"/>
    <n v="1474895475"/>
    <b v="0"/>
    <n v="26"/>
    <b v="1"/>
    <s v="technology/space exploration"/>
    <n v="166"/>
    <n v="31.96"/>
    <x v="2"/>
    <s v="space exploration"/>
    <x v="2637"/>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s v="space exploration"/>
    <x v="2638"/>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s v="space exploration"/>
    <x v="2639"/>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s v="space exploration"/>
    <x v="2640"/>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s v="space exploration"/>
    <x v="264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s v="space exploration"/>
    <x v="264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s v="space exploration"/>
    <x v="2644"/>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s v="space exploration"/>
    <x v="2645"/>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s v="space exploration"/>
    <x v="264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s v="space exploration"/>
    <x v="2647"/>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s v="space exploration"/>
    <x v="2648"/>
  </r>
  <r>
    <n v="2649"/>
    <s v="The Mission - Please Check Back Soon (Canceled)"/>
    <s v="They have launched a Kickstarter."/>
    <n v="125000"/>
    <n v="124"/>
    <x v="1"/>
    <x v="0"/>
    <s v="USD"/>
    <n v="1454370941"/>
    <n v="1449186941"/>
    <b v="0"/>
    <n v="3"/>
    <b v="0"/>
    <s v="technology/space exploration"/>
    <n v="0"/>
    <n v="41.33"/>
    <x v="2"/>
    <s v="space exploration"/>
    <x v="2649"/>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s v="space exploration"/>
    <x v="2650"/>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s v="space exploration"/>
    <x v="2651"/>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s v="space exploration"/>
    <x v="2652"/>
  </r>
  <r>
    <n v="2653"/>
    <s v="Dream Rocket Project (Canceled)"/>
    <s v="DREAM BIG. Explore the universe through STEAM education. (Science, Technology, Engineering, Art, Mathematics)"/>
    <n v="51000"/>
    <n v="5876"/>
    <x v="1"/>
    <x v="0"/>
    <s v="USD"/>
    <n v="1402632000"/>
    <n v="1399909127"/>
    <b v="0"/>
    <n v="70"/>
    <b v="0"/>
    <s v="technology/space exploration"/>
    <n v="12"/>
    <n v="83.94"/>
    <x v="2"/>
    <s v="space exploration"/>
    <x v="2653"/>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s v="space exploration"/>
    <x v="2654"/>
  </r>
  <r>
    <n v="2655"/>
    <s v="Balloons (Canceled)"/>
    <s v="Thank you for your support!"/>
    <n v="15000"/>
    <n v="3155"/>
    <x v="1"/>
    <x v="0"/>
    <s v="USD"/>
    <n v="1455048000"/>
    <n v="1452631647"/>
    <b v="0"/>
    <n v="43"/>
    <b v="0"/>
    <s v="technology/space exploration"/>
    <n v="21"/>
    <n v="73.37"/>
    <x v="2"/>
    <s v="space exploration"/>
    <x v="2655"/>
  </r>
  <r>
    <n v="2656"/>
    <s v="MoonWatcher: A 24/7 Live Video of the Moon for Everyone (Canceled)"/>
    <s v="MoonWatcher will be bringing the Moon closer to all of us."/>
    <n v="150000"/>
    <n v="17155"/>
    <x v="1"/>
    <x v="0"/>
    <s v="USD"/>
    <n v="1489345200"/>
    <n v="1485966688"/>
    <b v="0"/>
    <n v="152"/>
    <b v="0"/>
    <s v="technology/space exploration"/>
    <n v="11"/>
    <n v="112.86"/>
    <x v="2"/>
    <s v="space exploration"/>
    <x v="265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s v="space exploration"/>
    <x v="2657"/>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s v="space exploration"/>
    <x v="2658"/>
  </r>
  <r>
    <n v="2659"/>
    <s v="test (Canceled)"/>
    <s v="test"/>
    <n v="49000"/>
    <n v="1333"/>
    <x v="1"/>
    <x v="0"/>
    <s v="USD"/>
    <n v="1429321210"/>
    <n v="1426729210"/>
    <b v="0"/>
    <n v="10"/>
    <b v="0"/>
    <s v="technology/space exploration"/>
    <n v="3"/>
    <n v="133.30000000000001"/>
    <x v="2"/>
    <s v="space exploration"/>
    <x v="2659"/>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s v="space exploration"/>
    <x v="266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s v="makerspaces"/>
    <x v="2661"/>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s v="makerspaces"/>
    <x v="2662"/>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s v="makerspaces"/>
    <x v="2663"/>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s v="makerspaces"/>
    <x v="266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s v="makerspaces"/>
    <x v="2665"/>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s v="makerspaces"/>
    <x v="2666"/>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s v="makerspaces"/>
    <x v="2667"/>
  </r>
  <r>
    <n v="2668"/>
    <s v="UOttawa Makermobile"/>
    <s v="Creativity on the go! |_x000a_CrÃ©ativitÃ© en mouvement !"/>
    <n v="1000"/>
    <n v="1707"/>
    <x v="0"/>
    <x v="5"/>
    <s v="CAD"/>
    <n v="1447079520"/>
    <n v="1443449265"/>
    <b v="0"/>
    <n v="28"/>
    <b v="1"/>
    <s v="technology/makerspaces"/>
    <n v="171"/>
    <n v="60.96"/>
    <x v="2"/>
    <s v="makerspaces"/>
    <x v="2668"/>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s v="makerspaces"/>
    <x v="2669"/>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s v="makerspaces"/>
    <x v="267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s v="makerspaces"/>
    <x v="2671"/>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s v="makerspaces"/>
    <x v="2672"/>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s v="makerspaces"/>
    <x v="267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s v="makerspaces"/>
    <x v="2674"/>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s v="makerspaces"/>
    <x v="2675"/>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s v="makerspaces"/>
    <x v="2676"/>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s v="makerspaces"/>
    <x v="267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s v="makerspaces"/>
    <x v="2678"/>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s v="makerspaces"/>
    <x v="2679"/>
  </r>
  <r>
    <n v="2680"/>
    <s v="iHeart Pillow"/>
    <s v="iHeartPillow, Connecting loved ones"/>
    <n v="32000"/>
    <n v="276"/>
    <x v="2"/>
    <x v="3"/>
    <s v="EUR"/>
    <n v="1459915491"/>
    <n v="1457327091"/>
    <b v="0"/>
    <n v="4"/>
    <b v="0"/>
    <s v="technology/makerspaces"/>
    <n v="1"/>
    <n v="69"/>
    <x v="2"/>
    <s v="makerspaces"/>
    <x v="2680"/>
  </r>
  <r>
    <n v="2681"/>
    <s v="Jolly's Hot Dogs An All-Beef Coney Dog"/>
    <s v="Jolly's Hot Dogs: A beef hot dog topped with deliciously seasoned ground beef, mustard and minced onions."/>
    <n v="8000"/>
    <n v="55"/>
    <x v="2"/>
    <x v="0"/>
    <s v="USD"/>
    <n v="1405027750"/>
    <n v="1402867750"/>
    <b v="0"/>
    <n v="2"/>
    <b v="0"/>
    <s v="food/food trucks"/>
    <n v="1"/>
    <n v="27.5"/>
    <x v="7"/>
    <s v="food trucks"/>
    <x v="2681"/>
  </r>
  <r>
    <n v="2682"/>
    <s v="Toastie's Gourmet Toast"/>
    <s v="Gourmet Toast is the culinary combination, neigh, perfection of America's most under-utilized snack: Toast."/>
    <n v="6000"/>
    <n v="1698"/>
    <x v="2"/>
    <x v="0"/>
    <s v="USD"/>
    <n v="1416635940"/>
    <n v="1413838540"/>
    <b v="0"/>
    <n v="20"/>
    <b v="0"/>
    <s v="food/food trucks"/>
    <n v="28"/>
    <n v="84.9"/>
    <x v="7"/>
    <s v="food trucks"/>
    <x v="2682"/>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s v="food trucks"/>
    <x v="2683"/>
  </r>
  <r>
    <n v="2684"/>
    <s v="Ain't No Thang..."/>
    <s v="Not all wings are created equal. We believe ours take flight above the rest. Come judge for yourself. To us it Ain't No Thang..."/>
    <n v="70000"/>
    <n v="800"/>
    <x v="2"/>
    <x v="0"/>
    <s v="USD"/>
    <n v="1407621425"/>
    <n v="1404165425"/>
    <b v="0"/>
    <n v="4"/>
    <b v="0"/>
    <s v="food/food trucks"/>
    <n v="1"/>
    <n v="200"/>
    <x v="7"/>
    <s v="food trucks"/>
    <x v="2684"/>
  </r>
  <r>
    <n v="2685"/>
    <s v="Nana's Home Cooking on Wheels"/>
    <s v="Home cooked meals made by Nana. Indiana's famous tenderloin sandwiches, Nana's homemade cole slaw and so much more."/>
    <n v="50000"/>
    <n v="10"/>
    <x v="2"/>
    <x v="0"/>
    <s v="USD"/>
    <n v="1430149330"/>
    <n v="1424968930"/>
    <b v="0"/>
    <n v="1"/>
    <b v="0"/>
    <s v="food/food trucks"/>
    <n v="0"/>
    <n v="10"/>
    <x v="7"/>
    <s v="food trucks"/>
    <x v="2685"/>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s v="food trucks"/>
    <x v="2686"/>
  </r>
  <r>
    <n v="2687"/>
    <s v="Munch Wagon"/>
    <s v="Your American Pizzas, Wings, Stuffed Gouda Burger, Sweet &amp; Russet Potato Fries served on a food Truck!!"/>
    <n v="15000"/>
    <n v="0"/>
    <x v="2"/>
    <x v="0"/>
    <s v="USD"/>
    <n v="1435591318"/>
    <n v="1432999318"/>
    <b v="0"/>
    <n v="0"/>
    <b v="0"/>
    <s v="food/food trucks"/>
    <n v="0"/>
    <n v="0"/>
    <x v="7"/>
    <s v="food trucks"/>
    <x v="2687"/>
  </r>
  <r>
    <n v="2688"/>
    <s v="Mac N Cheez Food Truck"/>
    <s v="The amazing gourmet Mac N Cheez Food Truck Campaigne!"/>
    <n v="50000"/>
    <n v="74"/>
    <x v="2"/>
    <x v="0"/>
    <s v="USD"/>
    <n v="1424746800"/>
    <n v="1422067870"/>
    <b v="0"/>
    <n v="14"/>
    <b v="0"/>
    <s v="food/food trucks"/>
    <n v="0"/>
    <n v="5.29"/>
    <x v="7"/>
    <s v="food trucks"/>
    <x v="2688"/>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s v="food trucks"/>
    <x v="268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s v="food trucks"/>
    <x v="2690"/>
  </r>
  <r>
    <n v="2691"/>
    <s v="Cook"/>
    <s v="A Great New local Food Truck serving up ethnic fusion inspired eats in Ottawa."/>
    <n v="65000"/>
    <n v="35"/>
    <x v="2"/>
    <x v="5"/>
    <s v="CAD"/>
    <n v="1431278557"/>
    <n v="1427390557"/>
    <b v="0"/>
    <n v="2"/>
    <b v="0"/>
    <s v="food/food trucks"/>
    <n v="0"/>
    <n v="17.5"/>
    <x v="7"/>
    <s v="food trucks"/>
    <x v="2691"/>
  </r>
  <r>
    <n v="2692"/>
    <s v="&quot;Sami j's Food Truck&quot;"/>
    <s v="Our food truck will bring you -_x000a_                       Fast, Fresh, Food -_x000a_                            Throughout the Omaha area"/>
    <n v="3500"/>
    <n v="25"/>
    <x v="2"/>
    <x v="0"/>
    <s v="USD"/>
    <n v="1427266860"/>
    <n v="1424678460"/>
    <b v="0"/>
    <n v="1"/>
    <b v="0"/>
    <s v="food/food trucks"/>
    <n v="1"/>
    <n v="25"/>
    <x v="7"/>
    <s v="food trucks"/>
    <x v="2692"/>
  </r>
  <r>
    <n v="2693"/>
    <s v="Chili dog"/>
    <s v="I want to start a food truck that specializes in chili cheese dogs, using new kinds of meats, cheeses and toppings you wouldn't imagine"/>
    <n v="5000"/>
    <n v="40"/>
    <x v="2"/>
    <x v="0"/>
    <s v="USD"/>
    <n v="1407899966"/>
    <n v="1405307966"/>
    <b v="0"/>
    <n v="3"/>
    <b v="0"/>
    <s v="food/food trucks"/>
    <n v="1"/>
    <n v="13.33"/>
    <x v="7"/>
    <s v="food trucks"/>
    <x v="269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s v="food trucks"/>
    <x v="2694"/>
  </r>
  <r>
    <n v="2695"/>
    <s v="Fat daddy mac food truck"/>
    <s v="I am creating food magic on the go! Amazing food isn't just for sitdown restaraunts anymore!"/>
    <n v="15000"/>
    <n v="71"/>
    <x v="2"/>
    <x v="0"/>
    <s v="USD"/>
    <n v="1428981718"/>
    <n v="1423801318"/>
    <b v="0"/>
    <n v="3"/>
    <b v="0"/>
    <s v="food/food trucks"/>
    <n v="0"/>
    <n v="23.67"/>
    <x v="7"/>
    <s v="food trucks"/>
    <x v="2695"/>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s v="food trucks"/>
    <x v="2696"/>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s v="food trucks"/>
    <x v="2697"/>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s v="food trucks"/>
    <x v="2698"/>
  </r>
  <r>
    <n v="2699"/>
    <s v="my bakery truck"/>
    <s v="Hi, I want make my first bakery. Food truck was great, but I not have a car licence. So, help me to be my dream!"/>
    <n v="2"/>
    <n v="0"/>
    <x v="2"/>
    <x v="5"/>
    <s v="CAD"/>
    <n v="1407533463"/>
    <n v="1404941463"/>
    <b v="0"/>
    <n v="0"/>
    <b v="0"/>
    <s v="food/food trucks"/>
    <n v="0"/>
    <n v="0"/>
    <x v="7"/>
    <s v="food trucks"/>
    <x v="2699"/>
  </r>
  <r>
    <n v="2700"/>
    <s v="Holly's Hot Stuff"/>
    <s v="I currently own and operate a hot dog cart. I am hoping to purchase a used food truck so I can do business year round!"/>
    <n v="9999"/>
    <n v="70"/>
    <x v="2"/>
    <x v="0"/>
    <s v="USD"/>
    <n v="1411073972"/>
    <n v="1408481972"/>
    <b v="0"/>
    <n v="4"/>
    <b v="0"/>
    <s v="food/food trucks"/>
    <n v="1"/>
    <n v="17.5"/>
    <x v="7"/>
    <s v="food trucks"/>
    <x v="270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s v="spaces"/>
    <x v="270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s v="spaces"/>
    <x v="2702"/>
  </r>
  <r>
    <n v="2703"/>
    <s v="Bisagra Teatro: Foro Multidisciplinario"/>
    <s v="Â¡Tu nuevo espacio cultural multidisciplinario en el centro de Pachuca, Hidalgo"/>
    <n v="40000"/>
    <n v="41500"/>
    <x v="3"/>
    <x v="14"/>
    <s v="MXN"/>
    <n v="1490196830"/>
    <n v="1485016430"/>
    <b v="0"/>
    <n v="45"/>
    <b v="0"/>
    <s v="theater/spaces"/>
    <n v="104"/>
    <n v="922.22"/>
    <x v="1"/>
    <s v="spaces"/>
    <x v="2703"/>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s v="spaces"/>
    <x v="2704"/>
  </r>
  <r>
    <n v="2705"/>
    <s v="Fischer Theatre Marquee"/>
    <s v="Help light the lights at the historic Fischer Theatre in Danville, IL."/>
    <n v="16500"/>
    <n v="1739"/>
    <x v="3"/>
    <x v="0"/>
    <s v="USD"/>
    <n v="1490389158"/>
    <n v="1486504758"/>
    <b v="0"/>
    <n v="8"/>
    <b v="0"/>
    <s v="theater/spaces"/>
    <n v="11"/>
    <n v="217.38"/>
    <x v="1"/>
    <s v="spaces"/>
    <x v="2705"/>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s v="spaces"/>
    <x v="2706"/>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s v="spaces"/>
    <x v="2707"/>
  </r>
  <r>
    <n v="2708"/>
    <s v="Angel Comedy Club"/>
    <s v="Angel Comedy Club: A permanent home for Londonâ€™s loveliest comedy night - a community comedy club"/>
    <n v="20000"/>
    <n v="46643.07"/>
    <x v="0"/>
    <x v="1"/>
    <s v="GBP"/>
    <n v="1469119526"/>
    <n v="1463935526"/>
    <b v="1"/>
    <n v="1049"/>
    <b v="1"/>
    <s v="theater/spaces"/>
    <n v="233"/>
    <n v="44.46"/>
    <x v="1"/>
    <s v="spaces"/>
    <x v="270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s v="spaces"/>
    <x v="2709"/>
  </r>
  <r>
    <n v="2710"/>
    <s v="House of Yes"/>
    <s v="Building Brooklyn's own creative venue for circus, theater and events of all types."/>
    <n v="60000"/>
    <n v="92340.21"/>
    <x v="0"/>
    <x v="0"/>
    <s v="USD"/>
    <n v="1407549600"/>
    <n v="1404797428"/>
    <b v="1"/>
    <n v="1088"/>
    <b v="1"/>
    <s v="theater/spaces"/>
    <n v="154"/>
    <n v="84.87"/>
    <x v="1"/>
    <s v="spaces"/>
    <x v="2710"/>
  </r>
  <r>
    <n v="2711"/>
    <s v="The Red Shoes"/>
    <s v="We're aiming to launch a production involving circus performers, musicians and artists in a new space, creating a night of live art."/>
    <n v="3910"/>
    <n v="3938"/>
    <x v="0"/>
    <x v="1"/>
    <s v="GBP"/>
    <n v="1403301660"/>
    <n v="1400694790"/>
    <b v="1"/>
    <n v="73"/>
    <b v="1"/>
    <s v="theater/spaces"/>
    <n v="101"/>
    <n v="53.95"/>
    <x v="1"/>
    <s v="spaces"/>
    <x v="271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s v="spaces"/>
    <x v="2712"/>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s v="spaces"/>
    <x v="2713"/>
  </r>
  <r>
    <n v="2714"/>
    <s v="The Crane Theater"/>
    <s v="The Crane will be the new home for independent theater in Northeast Minneapolis"/>
    <n v="25000"/>
    <n v="29089"/>
    <x v="0"/>
    <x v="0"/>
    <s v="USD"/>
    <n v="1476486000"/>
    <n v="1474040596"/>
    <b v="1"/>
    <n v="305"/>
    <b v="1"/>
    <s v="theater/spaces"/>
    <n v="116"/>
    <n v="95.37"/>
    <x v="1"/>
    <s v="spaces"/>
    <x v="2714"/>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s v="spaces"/>
    <x v="2715"/>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s v="spaces"/>
    <x v="2716"/>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s v="spaces"/>
    <x v="2717"/>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s v="spaces"/>
    <x v="271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s v="spaces"/>
    <x v="2719"/>
  </r>
  <r>
    <n v="2720"/>
    <s v="The Comedy Project"/>
    <s v="An improv, sketch and experimental comedy and cocktail venue in downtown Grand Rapids, Michigan"/>
    <n v="25000"/>
    <n v="29531"/>
    <x v="0"/>
    <x v="0"/>
    <s v="USD"/>
    <n v="1478866253"/>
    <n v="1476270653"/>
    <b v="0"/>
    <n v="173"/>
    <b v="1"/>
    <s v="theater/spaces"/>
    <n v="118"/>
    <n v="170.7"/>
    <x v="1"/>
    <s v="spaces"/>
    <x v="272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s v="hardware"/>
    <x v="272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s v="hardware"/>
    <x v="272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s v="hardware"/>
    <x v="2723"/>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s v="hardware"/>
    <x v="2724"/>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s v="hardware"/>
    <x v="2725"/>
  </r>
  <r>
    <n v="2726"/>
    <s v="Krimston TWO - Dual SIM case for iPhone"/>
    <s v="Krimston TWO: iPhone Dual SIM Case"/>
    <n v="100000"/>
    <n v="105745"/>
    <x v="0"/>
    <x v="0"/>
    <s v="USD"/>
    <n v="1461333311"/>
    <n v="1458741311"/>
    <b v="0"/>
    <n v="404"/>
    <b v="1"/>
    <s v="technology/hardware"/>
    <n v="106"/>
    <n v="261.75"/>
    <x v="2"/>
    <s v="hardware"/>
    <x v="2726"/>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s v="hardware"/>
    <x v="2727"/>
  </r>
  <r>
    <n v="2728"/>
    <s v="Multi-Function SSD Shield for the Raspberry Pi 2"/>
    <s v="SSD, WiFi, RTC w/Battery and high power USB all in one shield."/>
    <n v="15000"/>
    <n v="30274"/>
    <x v="0"/>
    <x v="0"/>
    <s v="USD"/>
    <n v="1451485434"/>
    <n v="1448461434"/>
    <b v="0"/>
    <n v="392"/>
    <b v="1"/>
    <s v="technology/hardware"/>
    <n v="202"/>
    <n v="77.23"/>
    <x v="2"/>
    <s v="hardware"/>
    <x v="2728"/>
  </r>
  <r>
    <n v="2729"/>
    <s v="McChi Luggage: It's a Luggage, USB Charger and a Table Top"/>
    <s v="A luggage that is more than a luggage! It is what you want it to be."/>
    <n v="7500"/>
    <n v="7833"/>
    <x v="0"/>
    <x v="0"/>
    <s v="USD"/>
    <n v="1430459197"/>
    <n v="1427867197"/>
    <b v="0"/>
    <n v="23"/>
    <b v="1"/>
    <s v="technology/hardware"/>
    <n v="104"/>
    <n v="340.57"/>
    <x v="2"/>
    <s v="hardware"/>
    <x v="2729"/>
  </r>
  <r>
    <n v="2730"/>
    <s v="Yaba - Portable Speaker &amp; Guitar Amp"/>
    <s v="The world's most powerful portable speaker and guitar amplifier. Turns any surface into a speaker."/>
    <n v="27000"/>
    <n v="45979.01"/>
    <x v="0"/>
    <x v="0"/>
    <s v="USD"/>
    <n v="1366635575"/>
    <n v="1363611575"/>
    <b v="0"/>
    <n v="682"/>
    <b v="1"/>
    <s v="technology/hardware"/>
    <n v="170"/>
    <n v="67.42"/>
    <x v="2"/>
    <s v="hardware"/>
    <x v="27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s v="hardware"/>
    <x v="273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s v="hardware"/>
    <x v="2732"/>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s v="hardware"/>
    <x v="2733"/>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s v="hardware"/>
    <x v="2734"/>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s v="hardware"/>
    <x v="2735"/>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s v="hardware"/>
    <x v="2736"/>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s v="hardware"/>
    <x v="2737"/>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s v="hardware"/>
    <x v="2738"/>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s v="hardware"/>
    <x v="2739"/>
  </r>
  <r>
    <n v="2740"/>
    <s v="Vertical Garden Prototype"/>
    <s v="I am interested in testing the plant yields of this vertical garden as well as some other applications"/>
    <n v="300"/>
    <n v="310"/>
    <x v="0"/>
    <x v="0"/>
    <s v="USD"/>
    <n v="1426117552"/>
    <n v="1423529152"/>
    <b v="0"/>
    <n v="17"/>
    <b v="1"/>
    <s v="technology/hardware"/>
    <n v="103"/>
    <n v="18.239999999999998"/>
    <x v="2"/>
    <s v="hardware"/>
    <x v="2740"/>
  </r>
  <r>
    <n v="2741"/>
    <s v="Mrs. Brown and Her Lost Puppy."/>
    <s v="Help me publish my 1st children's book as an aspiring author!"/>
    <n v="8000"/>
    <n v="35"/>
    <x v="2"/>
    <x v="0"/>
    <s v="USD"/>
    <n v="1413770820"/>
    <n v="1412005602"/>
    <b v="0"/>
    <n v="4"/>
    <b v="0"/>
    <s v="publishing/children's books"/>
    <n v="0"/>
    <n v="8.75"/>
    <x v="3"/>
    <s v="children's books"/>
    <x v="2741"/>
  </r>
  <r>
    <n v="2742"/>
    <s v="What a Zoo!"/>
    <s v="The pachyderms at the Denver Zoo are moving. Follow along on the convoluted journey to their new home."/>
    <n v="2500"/>
    <n v="731"/>
    <x v="2"/>
    <x v="0"/>
    <s v="USD"/>
    <n v="1337102187"/>
    <n v="1335892587"/>
    <b v="0"/>
    <n v="18"/>
    <b v="0"/>
    <s v="publishing/children's books"/>
    <n v="29"/>
    <n v="40.61"/>
    <x v="3"/>
    <s v="children's books"/>
    <x v="2742"/>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s v="children's books"/>
    <x v="2743"/>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s v="children's books"/>
    <x v="2744"/>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s v="children's books"/>
    <x v="2745"/>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s v="children's books"/>
    <x v="2746"/>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s v="children's books"/>
    <x v="2747"/>
  </r>
  <r>
    <n v="2748"/>
    <s v="Native American Language Book for Children"/>
    <s v="Interactive Book with Audio to learn the Ojibwe Language for Children.  Website, Ebook and more!"/>
    <n v="5000"/>
    <n v="53"/>
    <x v="2"/>
    <x v="0"/>
    <s v="USD"/>
    <n v="1472835802"/>
    <n v="1470243802"/>
    <b v="0"/>
    <n v="4"/>
    <b v="0"/>
    <s v="publishing/children's books"/>
    <n v="1"/>
    <n v="13.25"/>
    <x v="3"/>
    <s v="children's books"/>
    <x v="2748"/>
  </r>
  <r>
    <n v="2749"/>
    <s v="A Tree is a Tree, no matter what you see.  CHILDREN'S BOOK"/>
    <s v="Self-publishing my children's book."/>
    <n v="10000"/>
    <n v="110"/>
    <x v="2"/>
    <x v="0"/>
    <s v="USD"/>
    <n v="1428171037"/>
    <n v="1425582637"/>
    <b v="0"/>
    <n v="2"/>
    <b v="0"/>
    <s v="publishing/children's books"/>
    <n v="1"/>
    <n v="55"/>
    <x v="3"/>
    <s v="children's books"/>
    <x v="2749"/>
  </r>
  <r>
    <n v="2750"/>
    <s v="My Child, My Blessing"/>
    <s v="This is a journal where parents daily write something positive about their child.  Places for pictures, too."/>
    <n v="1999"/>
    <n v="0"/>
    <x v="2"/>
    <x v="0"/>
    <s v="USD"/>
    <n v="1341086400"/>
    <n v="1340055345"/>
    <b v="0"/>
    <n v="0"/>
    <b v="0"/>
    <s v="publishing/children's books"/>
    <n v="0"/>
    <n v="0"/>
    <x v="3"/>
    <s v="children's books"/>
    <x v="275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s v="children's books"/>
    <x v="2751"/>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s v="children's books"/>
    <x v="2752"/>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s v="children's books"/>
    <x v="2754"/>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s v="children's books"/>
    <x v="2755"/>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s v="children's books"/>
    <x v="2756"/>
  </r>
  <r>
    <n v="2757"/>
    <s v="C is for Crooked"/>
    <s v="A children's letter book that Lampoons Hillary Clinton"/>
    <n v="1500"/>
    <n v="10"/>
    <x v="2"/>
    <x v="0"/>
    <s v="USD"/>
    <n v="1470498332"/>
    <n v="1469202332"/>
    <b v="0"/>
    <n v="2"/>
    <b v="0"/>
    <s v="publishing/children's books"/>
    <n v="1"/>
    <n v="5"/>
    <x v="3"/>
    <s v="children's books"/>
    <x v="2757"/>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s v="children's books"/>
    <x v="2758"/>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s v="children's books"/>
    <x v="275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s v="children's books"/>
    <x v="2760"/>
  </r>
  <r>
    <n v="2761"/>
    <s v="Learn U.S. Geography: Dreaming my way across The U.S."/>
    <s v="Help me give away 500 copies of my picture book so more kids will know US geography!"/>
    <n v="5000"/>
    <n v="36"/>
    <x v="2"/>
    <x v="0"/>
    <s v="USD"/>
    <n v="1357176693"/>
    <n v="1354584693"/>
    <b v="0"/>
    <n v="4"/>
    <b v="0"/>
    <s v="publishing/children's books"/>
    <n v="1"/>
    <n v="9"/>
    <x v="3"/>
    <s v="children's books"/>
    <x v="2761"/>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s v="children's books"/>
    <x v="2762"/>
  </r>
  <r>
    <n v="2763"/>
    <s v="My Christmas Star"/>
    <s v="How Santa finds childrens homes without getting lost by following certain stars."/>
    <n v="39400"/>
    <n v="90"/>
    <x v="2"/>
    <x v="0"/>
    <s v="USD"/>
    <n v="1369403684"/>
    <n v="1365515684"/>
    <b v="0"/>
    <n v="3"/>
    <b v="0"/>
    <s v="publishing/children's books"/>
    <n v="0"/>
    <n v="30"/>
    <x v="3"/>
    <s v="children's books"/>
    <x v="2763"/>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s v="children's books"/>
    <x v="2764"/>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s v="children's books"/>
    <x v="2765"/>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r>
  <r>
    <n v="2767"/>
    <s v="the Giant Turnip"/>
    <s v="An animated bedtime story with Dedka, Babka and the rest of the family working together on a BIG problem"/>
    <n v="4000"/>
    <n v="34"/>
    <x v="2"/>
    <x v="5"/>
    <s v="CAD"/>
    <n v="1439766050"/>
    <n v="1434582050"/>
    <b v="0"/>
    <n v="3"/>
    <b v="0"/>
    <s v="publishing/children's books"/>
    <n v="1"/>
    <n v="11.33"/>
    <x v="3"/>
    <s v="children's books"/>
    <x v="2767"/>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s v="children's books"/>
    <x v="2768"/>
  </r>
  <r>
    <n v="2769"/>
    <s v="Raph the Ninja Giraffe"/>
    <s v="Raph the Ninja Giraffe is a project that is my 5 year old sons idea, &amp; I am working with him to bring his idea to life."/>
    <n v="800"/>
    <n v="2"/>
    <x v="2"/>
    <x v="1"/>
    <s v="GBP"/>
    <n v="1401997790"/>
    <n v="1397677790"/>
    <b v="0"/>
    <n v="2"/>
    <b v="0"/>
    <s v="publishing/children's books"/>
    <n v="0"/>
    <n v="1"/>
    <x v="3"/>
    <s v="children's books"/>
    <x v="276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s v="children's books"/>
    <x v="277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s v="children's books"/>
    <x v="2771"/>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s v="children's books"/>
    <x v="2772"/>
  </r>
  <r>
    <n v="2773"/>
    <s v="The Boat That Couldn't Float"/>
    <s v="Parents know the pain of rereading bad bedtime stories. I want to write stories that all ages will enjoy"/>
    <n v="530"/>
    <n v="1"/>
    <x v="2"/>
    <x v="5"/>
    <s v="CAD"/>
    <n v="1461530721"/>
    <n v="1460666721"/>
    <b v="0"/>
    <n v="1"/>
    <b v="0"/>
    <s v="publishing/children's books"/>
    <n v="0"/>
    <n v="1"/>
    <x v="3"/>
    <s v="children's books"/>
    <x v="2773"/>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s v="children's books"/>
    <x v="2774"/>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s v="children's books"/>
    <x v="277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s v="children's books"/>
    <x v="2777"/>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s v="children's books"/>
    <x v="2778"/>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s v="children's books"/>
    <x v="2779"/>
  </r>
  <r>
    <n v="2780"/>
    <s v="Travel with baby"/>
    <s v="Turn the World with my kids, and then write a book with the advice for traveling with baby"/>
    <n v="100000"/>
    <n v="0"/>
    <x v="2"/>
    <x v="13"/>
    <s v="EUR"/>
    <n v="1489142688"/>
    <n v="1486550688"/>
    <b v="0"/>
    <n v="0"/>
    <b v="0"/>
    <s v="publishing/children's books"/>
    <n v="0"/>
    <n v="0"/>
    <x v="3"/>
    <s v="children's books"/>
    <x v="2780"/>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s v="plays"/>
    <x v="2781"/>
  </r>
  <r>
    <n v="2782"/>
    <s v="Better Than Ever Productions presents Geezer Game"/>
    <s v="The premiere theatre troupe in SE Michigan offering acting opportunities for the 50+ actor."/>
    <n v="1000"/>
    <n v="1200"/>
    <x v="0"/>
    <x v="0"/>
    <s v="USD"/>
    <n v="1424149140"/>
    <n v="1421964718"/>
    <b v="0"/>
    <n v="18"/>
    <b v="1"/>
    <s v="theater/plays"/>
    <n v="120"/>
    <n v="66.67"/>
    <x v="1"/>
    <s v="plays"/>
    <x v="2782"/>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s v="plays"/>
    <x v="2783"/>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s v="plays"/>
    <x v="2784"/>
  </r>
  <r>
    <n v="2785"/>
    <s v="Henry VI: The War of the Roses"/>
    <s v="Bare Theatre and Raleigh Little Theatre present Shakespeare's epic, set in a post-apocalyptic dystopia."/>
    <n v="5000"/>
    <n v="5234"/>
    <x v="0"/>
    <x v="0"/>
    <s v="USD"/>
    <n v="1470430800"/>
    <n v="1467865967"/>
    <b v="0"/>
    <n v="142"/>
    <b v="1"/>
    <s v="theater/plays"/>
    <n v="105"/>
    <n v="36.86"/>
    <x v="1"/>
    <s v="plays"/>
    <x v="2785"/>
  </r>
  <r>
    <n v="2786"/>
    <s v="Fierce"/>
    <s v="A heart-melting farce about sex, art and the lovelorn lay-abouts of London-town."/>
    <n v="2500"/>
    <n v="2946"/>
    <x v="0"/>
    <x v="1"/>
    <s v="GBP"/>
    <n v="1404913180"/>
    <n v="1403703580"/>
    <b v="0"/>
    <n v="74"/>
    <b v="1"/>
    <s v="theater/plays"/>
    <n v="118"/>
    <n v="39.81"/>
    <x v="1"/>
    <s v="plays"/>
    <x v="278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s v="plays"/>
    <x v="2787"/>
  </r>
  <r>
    <n v="2788"/>
    <s v="ACT Underground Theatre, TLDC"/>
    <s v="MOVING FORWARD! WE HAVE REACHED GOAL BUT HAVE MORE TIME!! PLEASE CONSIDER PLEDGING."/>
    <n v="2000"/>
    <n v="2050"/>
    <x v="0"/>
    <x v="0"/>
    <s v="USD"/>
    <n v="1469811043"/>
    <n v="1467219043"/>
    <b v="0"/>
    <n v="20"/>
    <b v="1"/>
    <s v="theater/plays"/>
    <n v="103"/>
    <n v="102.5"/>
    <x v="1"/>
    <s v="plays"/>
    <x v="2788"/>
  </r>
  <r>
    <n v="2789"/>
    <s v="The Adventurers Club"/>
    <s v="BNT's Biggest Adventure So Far: Our 2015 full length production!"/>
    <n v="3000"/>
    <n v="3035"/>
    <x v="0"/>
    <x v="0"/>
    <s v="USD"/>
    <n v="1426132800"/>
    <n v="1424477934"/>
    <b v="0"/>
    <n v="24"/>
    <b v="1"/>
    <s v="theater/plays"/>
    <n v="101"/>
    <n v="126.46"/>
    <x v="1"/>
    <s v="plays"/>
    <x v="2789"/>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s v="plays"/>
    <x v="279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s v="plays"/>
    <x v="2791"/>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s v="plays"/>
    <x v="2792"/>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s v="plays"/>
    <x v="2793"/>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r>
  <r>
    <n v="2795"/>
    <s v="Good Men Wanted at ANT Fest"/>
    <s v="A new play about five bad bitches who fought in the Civil War disguised as men, premiering at Ars Nova's ANT Fest."/>
    <n v="700"/>
    <n v="730"/>
    <x v="0"/>
    <x v="0"/>
    <s v="USD"/>
    <n v="1402095600"/>
    <n v="1400675841"/>
    <b v="0"/>
    <n v="20"/>
    <b v="1"/>
    <s v="theater/plays"/>
    <n v="104"/>
    <n v="36.5"/>
    <x v="1"/>
    <s v="plays"/>
    <x v="2795"/>
  </r>
  <r>
    <n v="2796"/>
    <s v="Fishcakes"/>
    <s v="Fishcakes is a piece of new writing for the Camden Fringe that explores a story of love, loss, and all the â€˜little things'."/>
    <n v="800"/>
    <n v="924"/>
    <x v="0"/>
    <x v="1"/>
    <s v="GBP"/>
    <n v="1404564028"/>
    <n v="1401972028"/>
    <b v="0"/>
    <n v="21"/>
    <b v="1"/>
    <s v="theater/plays"/>
    <n v="116"/>
    <n v="44"/>
    <x v="1"/>
    <s v="plays"/>
    <x v="279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s v="plays"/>
    <x v="2797"/>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s v="plays"/>
    <x v="2798"/>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s v="plays"/>
    <x v="2799"/>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s v="plays"/>
    <x v="2800"/>
  </r>
  <r>
    <n v="2801"/>
    <s v="A Dream Play"/>
    <s v="Arise Theatre Company's production of August Strindberg's expressionist masterpiece 'A Dream Play'."/>
    <n v="500"/>
    <n v="666"/>
    <x v="0"/>
    <x v="2"/>
    <s v="AUD"/>
    <n v="1412938800"/>
    <n v="1411019409"/>
    <b v="0"/>
    <n v="13"/>
    <b v="1"/>
    <s v="theater/plays"/>
    <n v="133"/>
    <n v="51.23"/>
    <x v="1"/>
    <s v="plays"/>
    <x v="2801"/>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s v="plays"/>
    <x v="2802"/>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s v="plays"/>
    <x v="2803"/>
  </r>
  <r>
    <n v="2804"/>
    <s v="The Piano Man"/>
    <s v="The real-life story of the mysterious 'Piano Man' who washed ashore with no memory; with no speech; but with an amazing ability..."/>
    <n v="1000"/>
    <n v="1150"/>
    <x v="0"/>
    <x v="1"/>
    <s v="GBP"/>
    <n v="1411987990"/>
    <n v="1409395990"/>
    <b v="0"/>
    <n v="23"/>
    <b v="1"/>
    <s v="theater/plays"/>
    <n v="115"/>
    <n v="50"/>
    <x v="1"/>
    <s v="plays"/>
    <x v="2804"/>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s v="plays"/>
    <x v="2805"/>
  </r>
  <r>
    <n v="2806"/>
    <s v="And Now: The World!"/>
    <s v="A one woman show about the challenges of being a feminist in a digital age. Touring 6 UK cities. Now with Stretch Goals!"/>
    <n v="3000"/>
    <n v="3363"/>
    <x v="0"/>
    <x v="1"/>
    <s v="GBP"/>
    <n v="1438772400"/>
    <n v="1435645490"/>
    <b v="0"/>
    <n v="76"/>
    <b v="1"/>
    <s v="theater/plays"/>
    <n v="112"/>
    <n v="44.25"/>
    <x v="1"/>
    <s v="plays"/>
    <x v="2806"/>
  </r>
  <r>
    <n v="2807"/>
    <s v="The Commission Theatre Co."/>
    <s v="Bringing Shakespeare back to the Playwrights"/>
    <n v="5000"/>
    <n v="6300"/>
    <x v="0"/>
    <x v="0"/>
    <s v="USD"/>
    <n v="1435611438"/>
    <n v="1433019438"/>
    <b v="0"/>
    <n v="93"/>
    <b v="1"/>
    <s v="theater/plays"/>
    <n v="126"/>
    <n v="67.739999999999995"/>
    <x v="1"/>
    <s v="plays"/>
    <x v="2807"/>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s v="plays"/>
    <x v="2808"/>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s v="plays"/>
    <x v="2809"/>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s v="plays"/>
    <x v="2810"/>
  </r>
  <r>
    <n v="2811"/>
    <s v="Ray Gunn and Starburst"/>
    <s v="Ray Gunn and Starburst is an audio sci-fi/comedy sending up the tropes of classic and pulp science-fiction."/>
    <n v="10000"/>
    <n v="10027"/>
    <x v="0"/>
    <x v="1"/>
    <s v="GBP"/>
    <n v="1424692503"/>
    <n v="1422100503"/>
    <b v="0"/>
    <n v="108"/>
    <b v="1"/>
    <s v="theater/plays"/>
    <n v="100"/>
    <n v="92.84"/>
    <x v="1"/>
    <s v="plays"/>
    <x v="2811"/>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s v="plays"/>
    <x v="2812"/>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s v="plays"/>
    <x v="2813"/>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s v="plays"/>
    <x v="2814"/>
  </r>
  <r>
    <n v="2815"/>
    <s v="Widow's Wedding Dress"/>
    <s v="Set in 1950s Northern Ireland, this play tells the story of two sisters in a community of Travellers, or Irish Gypsies."/>
    <n v="250"/>
    <n v="605"/>
    <x v="0"/>
    <x v="5"/>
    <s v="CAD"/>
    <n v="1470595109"/>
    <n v="1468003109"/>
    <b v="0"/>
    <n v="14"/>
    <b v="1"/>
    <s v="theater/plays"/>
    <n v="242"/>
    <n v="43.21"/>
    <x v="1"/>
    <s v="plays"/>
    <x v="2815"/>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s v="plays"/>
    <x v="2816"/>
  </r>
  <r>
    <n v="2817"/>
    <s v="After The End"/>
    <s v="Let Go Theatre Co's very first production is going ahead in June 2015. Help support a brand new theatre co as we begin our adventure"/>
    <n v="600"/>
    <n v="780"/>
    <x v="0"/>
    <x v="1"/>
    <s v="GBP"/>
    <n v="1425136462"/>
    <n v="1421680462"/>
    <b v="0"/>
    <n v="33"/>
    <b v="1"/>
    <s v="theater/plays"/>
    <n v="130"/>
    <n v="23.64"/>
    <x v="1"/>
    <s v="plays"/>
    <x v="2817"/>
  </r>
  <r>
    <n v="2818"/>
    <s v="Joe West's THEATER OF DEATH"/>
    <s v="Joe West and his wonderful theater company THEATER OF DEATH present original plays both horrific and comical."/>
    <n v="10000"/>
    <n v="10603"/>
    <x v="0"/>
    <x v="0"/>
    <s v="USD"/>
    <n v="1443018086"/>
    <n v="1441290086"/>
    <b v="0"/>
    <n v="102"/>
    <b v="1"/>
    <s v="theater/plays"/>
    <n v="106"/>
    <n v="103.95"/>
    <x v="1"/>
    <s v="plays"/>
    <x v="2818"/>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s v="plays"/>
    <x v="281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s v="plays"/>
    <x v="2821"/>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s v="plays"/>
    <x v="282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s v="plays"/>
    <x v="2823"/>
  </r>
  <r>
    <n v="2824"/>
    <s v="The Rooftop"/>
    <s v="I wrote a One Act play called The Rooftop for a Female Playwright's festival. Every little bit helps!"/>
    <n v="650"/>
    <n v="760"/>
    <x v="0"/>
    <x v="0"/>
    <s v="USD"/>
    <n v="1434159780"/>
    <n v="1431412196"/>
    <b v="0"/>
    <n v="15"/>
    <b v="1"/>
    <s v="theater/plays"/>
    <n v="117"/>
    <n v="50.67"/>
    <x v="1"/>
    <s v="plays"/>
    <x v="2824"/>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s v="plays"/>
    <x v="2825"/>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s v="plays"/>
    <x v="282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s v="plays"/>
    <x v="2827"/>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s v="plays"/>
    <x v="2828"/>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s v="plays"/>
    <x v="2829"/>
  </r>
  <r>
    <n v="2830"/>
    <s v="Nakhtik and Avalon"/>
    <s v="Avalon is a new South African Township play and Nakhtik is a  danced political lecture."/>
    <n v="3000"/>
    <n v="3000"/>
    <x v="0"/>
    <x v="0"/>
    <s v="USD"/>
    <n v="1399867140"/>
    <n v="1398802148"/>
    <b v="0"/>
    <n v="11"/>
    <b v="1"/>
    <s v="theater/plays"/>
    <n v="100"/>
    <n v="272.73"/>
    <x v="1"/>
    <s v="plays"/>
    <x v="2830"/>
  </r>
  <r>
    <n v="2831"/>
    <s v="Tackett &amp; Pyke put on a Play"/>
    <s v="We each wrote a play and would like to produce them for you for nothing more than art's sake!"/>
    <n v="3000"/>
    <n v="3320"/>
    <x v="0"/>
    <x v="0"/>
    <s v="USD"/>
    <n v="1437076070"/>
    <n v="1434484070"/>
    <b v="0"/>
    <n v="52"/>
    <b v="1"/>
    <s v="theater/plays"/>
    <n v="111"/>
    <n v="63.85"/>
    <x v="1"/>
    <s v="plays"/>
    <x v="2831"/>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s v="plays"/>
    <x v="2832"/>
  </r>
  <r>
    <n v="2833"/>
    <s v="Star Man Rocket Man"/>
    <s v="A new play about exploring outer space"/>
    <n v="2700"/>
    <n v="2923"/>
    <x v="0"/>
    <x v="0"/>
    <s v="USD"/>
    <n v="1444528800"/>
    <n v="1442804633"/>
    <b v="0"/>
    <n v="35"/>
    <b v="1"/>
    <s v="theater/plays"/>
    <n v="108"/>
    <n v="83.51"/>
    <x v="1"/>
    <s v="plays"/>
    <x v="2833"/>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s v="plays"/>
    <x v="2834"/>
  </r>
  <r>
    <n v="2835"/>
    <s v="Land of the Three Towers"/>
    <s v="A celebratory community theatre project about the Focus E15 Occupation of empty council homes on Carpenters Estate."/>
    <n v="1000"/>
    <n v="1870.99"/>
    <x v="0"/>
    <x v="1"/>
    <s v="GBP"/>
    <n v="1449273600"/>
    <n v="1446742417"/>
    <b v="0"/>
    <n v="93"/>
    <b v="1"/>
    <s v="theater/plays"/>
    <n v="187"/>
    <n v="20.12"/>
    <x v="1"/>
    <s v="plays"/>
    <x v="283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s v="plays"/>
    <x v="283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s v="plays"/>
    <x v="2837"/>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s v="plays"/>
    <x v="2838"/>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s v="plays"/>
    <x v="2839"/>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s v="plays"/>
    <x v="284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r>
  <r>
    <n v="2842"/>
    <s v="HIDDEN: The FCO Plays"/>
    <s v="A play performed at the FCO Global Summit on the Preventing Sexual Violence Initiative, hosted by William Hague and Angelina Jolie"/>
    <n v="1500"/>
    <n v="0"/>
    <x v="2"/>
    <x v="1"/>
    <s v="GBP"/>
    <n v="1403348400"/>
    <n v="1401058295"/>
    <b v="0"/>
    <n v="0"/>
    <b v="0"/>
    <s v="theater/plays"/>
    <n v="0"/>
    <n v="0"/>
    <x v="1"/>
    <s v="plays"/>
    <x v="2842"/>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s v="plays"/>
    <x v="2843"/>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s v="plays"/>
    <x v="2844"/>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s v="plays"/>
    <x v="2845"/>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s v="plays"/>
    <x v="2846"/>
  </r>
  <r>
    <n v="2847"/>
    <s v="COLOR ME"/>
    <s v="Dark secrets come to light when Mariah meets Stella. They find a way to face the south's largest elephant in the room: RACISM."/>
    <n v="2000"/>
    <n v="0"/>
    <x v="2"/>
    <x v="0"/>
    <s v="USD"/>
    <n v="1464031265"/>
    <n v="1458847265"/>
    <b v="0"/>
    <n v="0"/>
    <b v="0"/>
    <s v="theater/plays"/>
    <n v="0"/>
    <n v="0"/>
    <x v="1"/>
    <s v="plays"/>
    <x v="2847"/>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s v="plays"/>
    <x v="2848"/>
  </r>
  <r>
    <n v="2849"/>
    <s v="100, Acre Wood"/>
    <s v="NonSens!cal tackles the struggles of four people with mental health issues/disorders inspired by A.A Milne's Winnie the Pooh"/>
    <n v="500"/>
    <n v="5"/>
    <x v="2"/>
    <x v="1"/>
    <s v="GBP"/>
    <n v="1461406600"/>
    <n v="1458814600"/>
    <b v="0"/>
    <n v="1"/>
    <b v="0"/>
    <s v="theater/plays"/>
    <n v="1"/>
    <n v="5"/>
    <x v="1"/>
    <s v="plays"/>
    <x v="2849"/>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s v="plays"/>
    <x v="2850"/>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s v="plays"/>
    <x v="2851"/>
  </r>
  <r>
    <n v="2852"/>
    <s v="Freedom Train"/>
    <s v="Just one time back to the past on the Freedom Train will open your eyes and your lives will never ever be the same!"/>
    <n v="5000"/>
    <n v="95"/>
    <x v="2"/>
    <x v="0"/>
    <s v="USD"/>
    <n v="1403312703"/>
    <n v="1400720703"/>
    <b v="0"/>
    <n v="6"/>
    <b v="0"/>
    <s v="theater/plays"/>
    <n v="2"/>
    <n v="15.83"/>
    <x v="1"/>
    <s v="plays"/>
    <x v="2852"/>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s v="plays"/>
    <x v="2853"/>
  </r>
  <r>
    <n v="2854"/>
    <s v="Ultimate Political Selfie!"/>
    <s v="Almost Random Theatre's play about a candidate - with no policies - who is seeking election in May 2015"/>
    <n v="1000"/>
    <n v="417"/>
    <x v="2"/>
    <x v="1"/>
    <s v="GBP"/>
    <n v="1431018719"/>
    <n v="1429290719"/>
    <b v="0"/>
    <n v="14"/>
    <b v="0"/>
    <s v="theater/plays"/>
    <n v="42"/>
    <n v="29.79"/>
    <x v="1"/>
    <s v="plays"/>
    <x v="2854"/>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r>
  <r>
    <n v="2856"/>
    <s v="The JOkeress Going Live"/>
    <s v="This will be the fifth play of The Jokeress, based on the ebook/paperback novelette series. It is scifi, suspense, terror, and noir."/>
    <n v="3000"/>
    <n v="146"/>
    <x v="2"/>
    <x v="0"/>
    <s v="USD"/>
    <n v="1439069640"/>
    <n v="1433897647"/>
    <b v="0"/>
    <n v="6"/>
    <b v="0"/>
    <s v="theater/plays"/>
    <n v="5"/>
    <n v="24.33"/>
    <x v="1"/>
    <s v="plays"/>
    <x v="285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s v="plays"/>
    <x v="2857"/>
  </r>
  <r>
    <n v="2858"/>
    <s v="Gay Party Superposh 'Winter Wonderland'"/>
    <s v="Een Gay Party in het centrum van Amersfoort. _x000a_Een geweldige avond uit, met een show, optredens en DJ's."/>
    <n v="1000"/>
    <n v="0"/>
    <x v="2"/>
    <x v="9"/>
    <s v="EUR"/>
    <n v="1417778880"/>
    <n v="1415711095"/>
    <b v="0"/>
    <n v="0"/>
    <b v="0"/>
    <s v="theater/plays"/>
    <n v="0"/>
    <n v="0"/>
    <x v="1"/>
    <s v="plays"/>
    <x v="2858"/>
  </r>
  <r>
    <n v="2859"/>
    <s v="Grover Theatre Company (GTC)"/>
    <s v="A theatre company that will create works to inspire young people and get everyone involved."/>
    <n v="2000"/>
    <n v="35"/>
    <x v="2"/>
    <x v="2"/>
    <s v="AUD"/>
    <n v="1444984904"/>
    <n v="1439800904"/>
    <b v="0"/>
    <n v="1"/>
    <b v="0"/>
    <s v="theater/plays"/>
    <n v="2"/>
    <n v="35"/>
    <x v="1"/>
    <s v="plays"/>
    <x v="2859"/>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s v="plays"/>
    <x v="2860"/>
  </r>
  <r>
    <n v="2861"/>
    <s v="Julius Caesar"/>
    <s v="The University of Queensland Drama Production Course is putting on an adaptation of William Shakespeares Julius Caesar"/>
    <n v="250"/>
    <n v="80"/>
    <x v="2"/>
    <x v="2"/>
    <s v="AUD"/>
    <n v="1443103848"/>
    <n v="1441894248"/>
    <b v="0"/>
    <n v="3"/>
    <b v="0"/>
    <s v="theater/plays"/>
    <n v="32"/>
    <n v="26.67"/>
    <x v="1"/>
    <s v="plays"/>
    <x v="2861"/>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s v="plays"/>
    <x v="2862"/>
  </r>
  <r>
    <n v="2863"/>
    <s v="Equality Theatre"/>
    <s v="I would like to start a Acting Company that supports and includes LGBTQ youth and young adults in very conservative North Texas"/>
    <n v="50000"/>
    <n v="20"/>
    <x v="2"/>
    <x v="0"/>
    <s v="USD"/>
    <n v="1410279123"/>
    <n v="1405095123"/>
    <b v="0"/>
    <n v="1"/>
    <b v="0"/>
    <s v="theater/plays"/>
    <n v="0"/>
    <n v="20"/>
    <x v="1"/>
    <s v="plays"/>
    <x v="2863"/>
  </r>
  <r>
    <n v="2864"/>
    <s v="'Haunting Julia' by Alan Ayckbourn"/>
    <s v="Accessible, original theatre for all!"/>
    <n v="2500"/>
    <n v="40"/>
    <x v="2"/>
    <x v="1"/>
    <s v="GBP"/>
    <n v="1437139080"/>
    <n v="1434552207"/>
    <b v="0"/>
    <n v="3"/>
    <b v="0"/>
    <s v="theater/plays"/>
    <n v="2"/>
    <n v="13.33"/>
    <x v="1"/>
    <s v="plays"/>
    <x v="2864"/>
  </r>
  <r>
    <n v="2865"/>
    <s v="FRINGE 2015 by YER Productions"/>
    <s v="Prepare to be Swept Away. Three short plays from three master playwrights; LANDFALL, SNIPER and DANGERS of TOBACCO!"/>
    <n v="2888"/>
    <n v="0"/>
    <x v="2"/>
    <x v="0"/>
    <s v="USD"/>
    <n v="1420512259"/>
    <n v="1415328259"/>
    <b v="0"/>
    <n v="0"/>
    <b v="0"/>
    <s v="theater/plays"/>
    <n v="0"/>
    <n v="0"/>
    <x v="1"/>
    <s v="plays"/>
    <x v="2865"/>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s v="plays"/>
    <x v="286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s v="plays"/>
    <x v="2867"/>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s v="plays"/>
    <x v="2868"/>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s v="plays"/>
    <x v="2869"/>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s v="plays"/>
    <x v="2870"/>
  </r>
  <r>
    <n v="2871"/>
    <s v="The Bill Cosby Assault, a play"/>
    <s v="America's dad or serial rapist? Or both? The stories of the Bill Cosby accusers and the society so skeptical of them."/>
    <n v="10000"/>
    <n v="467"/>
    <x v="2"/>
    <x v="0"/>
    <s v="USD"/>
    <n v="1419183813"/>
    <n v="1417455813"/>
    <b v="0"/>
    <n v="13"/>
    <b v="0"/>
    <s v="theater/plays"/>
    <n v="5"/>
    <n v="35.92"/>
    <x v="1"/>
    <s v="plays"/>
    <x v="2871"/>
  </r>
  <r>
    <n v="2872"/>
    <s v="Loud Arts"/>
    <s v="Local Theatre group in Loudoun County, Virginia. Looking for funds to start producing shows!"/>
    <n v="3000"/>
    <n v="0"/>
    <x v="2"/>
    <x v="0"/>
    <s v="USD"/>
    <n v="1434768438"/>
    <n v="1429584438"/>
    <b v="0"/>
    <n v="0"/>
    <b v="0"/>
    <s v="theater/plays"/>
    <n v="0"/>
    <n v="0"/>
    <x v="1"/>
    <s v="plays"/>
    <x v="2872"/>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s v="plays"/>
    <x v="2873"/>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s v="plays"/>
    <x v="2874"/>
  </r>
  <r>
    <n v="2875"/>
    <s v="Right Tracey!"/>
    <s v="Play about Tracey a gay man trapped in his room by his Bible thumping mother. He finds love but the room can not keep the love alive."/>
    <n v="20000"/>
    <n v="7"/>
    <x v="2"/>
    <x v="0"/>
    <s v="USD"/>
    <n v="1462417493"/>
    <n v="1459825493"/>
    <b v="0"/>
    <n v="3"/>
    <b v="0"/>
    <s v="theater/plays"/>
    <n v="0"/>
    <n v="2.33"/>
    <x v="1"/>
    <s v="plays"/>
    <x v="2875"/>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s v="plays"/>
    <x v="287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s v="plays"/>
    <x v="2877"/>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s v="plays"/>
    <x v="2878"/>
  </r>
  <r>
    <n v="2879"/>
    <s v="Girls, Ladies and Women - A Gospel Drama"/>
    <s v="She that fines a husband? Wait, is that right? Girl... you better check yourself, before you wreck yourself!"/>
    <n v="11200"/>
    <n v="29"/>
    <x v="2"/>
    <x v="0"/>
    <s v="USD"/>
    <n v="1453310661"/>
    <n v="1450718661"/>
    <b v="0"/>
    <n v="1"/>
    <b v="0"/>
    <s v="theater/plays"/>
    <n v="0"/>
    <n v="29"/>
    <x v="1"/>
    <s v="plays"/>
    <x v="2879"/>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s v="plays"/>
    <x v="288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s v="plays"/>
    <x v="2881"/>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s v="plays"/>
    <x v="288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s v="plays"/>
    <x v="2883"/>
  </r>
  <r>
    <n v="2884"/>
    <s v="The Lizard King, a play by Jay Jeff Jones"/>
    <s v="Come explore the dream world of Jim Morrison, rock singer, mystic, poet, shaman."/>
    <n v="45000"/>
    <n v="185"/>
    <x v="2"/>
    <x v="0"/>
    <s v="USD"/>
    <n v="1417800435"/>
    <n v="1415208435"/>
    <b v="0"/>
    <n v="4"/>
    <b v="0"/>
    <s v="theater/plays"/>
    <n v="0"/>
    <n v="46.25"/>
    <x v="1"/>
    <s v="plays"/>
    <x v="2884"/>
  </r>
  <r>
    <n v="2885"/>
    <s v="The Wedding"/>
    <s v="An historic and proud work of Polish nationalistic literature performed on stage."/>
    <n v="400"/>
    <n v="130"/>
    <x v="2"/>
    <x v="0"/>
    <s v="USD"/>
    <n v="1426294201"/>
    <n v="1423705801"/>
    <b v="0"/>
    <n v="5"/>
    <b v="0"/>
    <s v="theater/plays"/>
    <n v="33"/>
    <n v="26"/>
    <x v="1"/>
    <s v="plays"/>
    <x v="2885"/>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s v="plays"/>
    <x v="2887"/>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s v="plays"/>
    <x v="2888"/>
  </r>
  <r>
    <n v="2889"/>
    <s v="Halfway, Nebraska"/>
    <s v="Halfway, Nebraska explores the limits of hope and what it means to love someone who may be too far damaged to save."/>
    <n v="3000"/>
    <n v="1142"/>
    <x v="2"/>
    <x v="0"/>
    <s v="USD"/>
    <n v="1409344985"/>
    <n v="1406752985"/>
    <b v="0"/>
    <n v="14"/>
    <b v="0"/>
    <s v="theater/plays"/>
    <n v="38"/>
    <n v="81.569999999999993"/>
    <x v="1"/>
    <s v="plays"/>
    <x v="2889"/>
  </r>
  <r>
    <n v="2890"/>
    <s v="the Savannah Disputation"/>
    <s v="This Theological Comedy tells a story of when seemingly similar beliefs are discovered to be worlds apart; Damnation-Southern Style."/>
    <n v="2000"/>
    <n v="21"/>
    <x v="2"/>
    <x v="0"/>
    <s v="USD"/>
    <n v="1407553200"/>
    <n v="1405100992"/>
    <b v="0"/>
    <n v="3"/>
    <b v="0"/>
    <s v="theater/plays"/>
    <n v="1"/>
    <n v="7"/>
    <x v="1"/>
    <s v="plays"/>
    <x v="2890"/>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s v="plays"/>
    <x v="2891"/>
  </r>
  <r>
    <n v="2892"/>
    <s v="Something Precious"/>
    <s v="Something Precious is the world's first musical to alert folks to the harmful effects of technology on the human spirit."/>
    <n v="5500"/>
    <n v="500"/>
    <x v="2"/>
    <x v="0"/>
    <s v="USD"/>
    <n v="1409000400"/>
    <n v="1408381704"/>
    <b v="0"/>
    <n v="17"/>
    <b v="0"/>
    <s v="theater/plays"/>
    <n v="9"/>
    <n v="29.41"/>
    <x v="1"/>
    <s v="plays"/>
    <x v="2892"/>
  </r>
  <r>
    <n v="2893"/>
    <s v="REDISCOVERING KIA THE PLAY"/>
    <s v="Fundraising for REDISCOVERING KIA THE PLAY"/>
    <n v="5000"/>
    <n v="25"/>
    <x v="2"/>
    <x v="0"/>
    <s v="USD"/>
    <n v="1420768800"/>
    <n v="1415644395"/>
    <b v="0"/>
    <n v="2"/>
    <b v="0"/>
    <s v="theater/plays"/>
    <n v="1"/>
    <n v="12.5"/>
    <x v="1"/>
    <s v="plays"/>
    <x v="2893"/>
  </r>
  <r>
    <n v="2894"/>
    <s v="How Could You Do This To Me (The Stage Play)"/>
    <s v="This Is A Story About A Woman A Man And A Woman"/>
    <n v="50000"/>
    <n v="0"/>
    <x v="2"/>
    <x v="0"/>
    <s v="USD"/>
    <n v="1428100815"/>
    <n v="1422920415"/>
    <b v="0"/>
    <n v="0"/>
    <b v="0"/>
    <s v="theater/plays"/>
    <n v="0"/>
    <n v="0"/>
    <x v="1"/>
    <s v="plays"/>
    <x v="2894"/>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s v="plays"/>
    <x v="2895"/>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s v="plays"/>
    <x v="2896"/>
  </r>
  <r>
    <n v="2897"/>
    <s v="CAYCE"/>
    <s v="A unique stage play about the epic struggle of psychic Edgar Cayce to deal with his extraordinary abilities and find his place in life."/>
    <n v="12000"/>
    <n v="550"/>
    <x v="2"/>
    <x v="0"/>
    <s v="USD"/>
    <n v="1444577345"/>
    <n v="1441985458"/>
    <b v="0"/>
    <n v="3"/>
    <b v="0"/>
    <s v="theater/plays"/>
    <n v="5"/>
    <n v="183.33"/>
    <x v="1"/>
    <s v="plays"/>
    <x v="2897"/>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s v="plays"/>
    <x v="2898"/>
  </r>
  <r>
    <n v="2899"/>
    <s v="The Esoteric Camgirl"/>
    <s v="Sex, intrigue, lust, &amp; love; follow the lives of two individuals as their romance turns from innocent online flirting to something more"/>
    <n v="10000"/>
    <n v="0"/>
    <x v="2"/>
    <x v="0"/>
    <s v="USD"/>
    <n v="1469325158"/>
    <n v="1464141158"/>
    <b v="0"/>
    <n v="0"/>
    <b v="0"/>
    <s v="theater/plays"/>
    <n v="0"/>
    <n v="0"/>
    <x v="1"/>
    <s v="plays"/>
    <x v="2899"/>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s v="plays"/>
    <x v="2900"/>
  </r>
  <r>
    <n v="2901"/>
    <s v="Avarimor Series (Audio Plays)"/>
    <s v="How can the visual age appreciate something that cant see? With these Audio Plays I will show you, if your willing to listen."/>
    <n v="750"/>
    <n v="6"/>
    <x v="2"/>
    <x v="0"/>
    <s v="USD"/>
    <n v="1423345339"/>
    <n v="1418161339"/>
    <b v="0"/>
    <n v="2"/>
    <b v="0"/>
    <s v="theater/plays"/>
    <n v="1"/>
    <n v="3"/>
    <x v="1"/>
    <s v="plays"/>
    <x v="2901"/>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s v="plays"/>
    <x v="2902"/>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s v="plays"/>
    <x v="2903"/>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s v="plays"/>
    <x v="2905"/>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s v="plays"/>
    <x v="2906"/>
  </r>
  <r>
    <n v="2907"/>
    <s v="Little Nell's - a play"/>
    <s v="Spend an evening in the afterlife with some of the greatest women who ever lived. LITTLE NELL's,by Jill Hughes, Los Angeles- June, 2016"/>
    <n v="2500"/>
    <n v="2"/>
    <x v="2"/>
    <x v="0"/>
    <s v="USD"/>
    <n v="1463259837"/>
    <n v="1458075837"/>
    <b v="0"/>
    <n v="2"/>
    <b v="0"/>
    <s v="theater/plays"/>
    <n v="0"/>
    <n v="1"/>
    <x v="1"/>
    <s v="plays"/>
    <x v="290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s v="plays"/>
    <x v="2908"/>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s v="plays"/>
    <x v="2909"/>
  </r>
  <r>
    <n v="2910"/>
    <s v="Strive"/>
    <s v="Free drama, dance and singing workshops for disadvantaged young people to inspire, create and help them follow their dreams."/>
    <n v="30000"/>
    <n v="1"/>
    <x v="2"/>
    <x v="1"/>
    <s v="GBP"/>
    <n v="1434139887"/>
    <n v="1428955887"/>
    <b v="0"/>
    <n v="1"/>
    <b v="0"/>
    <s v="theater/plays"/>
    <n v="0"/>
    <n v="1"/>
    <x v="1"/>
    <s v="plays"/>
    <x v="291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s v="plays"/>
    <x v="2911"/>
  </r>
  <r>
    <n v="2912"/>
    <s v="Fair Play"/>
    <s v="Set in Iceland, Fair Play is a a dark comedy- a play within a play. An extravaganza, fueled by Absinthe, and touched by the Surreal."/>
    <n v="14440"/>
    <n v="2030"/>
    <x v="2"/>
    <x v="0"/>
    <s v="USD"/>
    <n v="1452827374"/>
    <n v="1450235374"/>
    <b v="0"/>
    <n v="26"/>
    <b v="0"/>
    <s v="theater/plays"/>
    <n v="14"/>
    <n v="78.08"/>
    <x v="1"/>
    <s v="plays"/>
    <x v="2912"/>
  </r>
  <r>
    <n v="2913"/>
    <s v="The Salem Haunted Magic Show"/>
    <s v="A LIVE history infused, frightening magic and mind reading show in the heart of the Halloween capital of the world, Salem, MA!!"/>
    <n v="10000"/>
    <n v="2"/>
    <x v="2"/>
    <x v="0"/>
    <s v="USD"/>
    <n v="1410041339"/>
    <n v="1404857339"/>
    <b v="0"/>
    <n v="2"/>
    <b v="0"/>
    <s v="theater/plays"/>
    <n v="0"/>
    <n v="1"/>
    <x v="1"/>
    <s v="plays"/>
    <x v="2913"/>
  </r>
  <r>
    <n v="2914"/>
    <s v="Hercules the Panto"/>
    <s v="Hercules must complete four challenges in order to meet the father he never knew"/>
    <n v="25000"/>
    <n v="1"/>
    <x v="2"/>
    <x v="1"/>
    <s v="GBP"/>
    <n v="1426365994"/>
    <n v="1421185594"/>
    <b v="0"/>
    <n v="1"/>
    <b v="0"/>
    <s v="theater/plays"/>
    <n v="0"/>
    <n v="1"/>
    <x v="1"/>
    <s v="plays"/>
    <x v="2914"/>
  </r>
  <r>
    <n v="2915"/>
    <s v="A Grimm Night for Hans Christian Anderson"/>
    <s v="An inclusive, cross community, multi-cultural theatre production for children aged 3 to 16 and their families"/>
    <n v="1000"/>
    <n v="611"/>
    <x v="2"/>
    <x v="1"/>
    <s v="GBP"/>
    <n v="1458117190"/>
    <n v="1455528790"/>
    <b v="0"/>
    <n v="3"/>
    <b v="0"/>
    <s v="theater/plays"/>
    <n v="61"/>
    <n v="203.67"/>
    <x v="1"/>
    <s v="plays"/>
    <x v="2915"/>
  </r>
  <r>
    <n v="2916"/>
    <s v="An Interview With Gaddafi - The Stage Play"/>
    <s v="The moving dramatisation of one man's journey to find the truth behind the Libyan regime change."/>
    <n v="1850"/>
    <n v="145"/>
    <x v="2"/>
    <x v="1"/>
    <s v="GBP"/>
    <n v="1400498789"/>
    <n v="1398511589"/>
    <b v="0"/>
    <n v="7"/>
    <b v="0"/>
    <s v="theater/plays"/>
    <n v="8"/>
    <n v="20.71"/>
    <x v="1"/>
    <s v="plays"/>
    <x v="2916"/>
  </r>
  <r>
    <n v="2917"/>
    <s v="Elevation Twelfth Night"/>
    <s v="Cross dressing, cross gartering, crossed swords. Cross a bridge and come see this fantastically fun rendition of Twelfth Night"/>
    <n v="2000"/>
    <n v="437"/>
    <x v="2"/>
    <x v="0"/>
    <s v="USD"/>
    <n v="1442381847"/>
    <n v="1440826647"/>
    <b v="0"/>
    <n v="9"/>
    <b v="0"/>
    <s v="theater/plays"/>
    <n v="22"/>
    <n v="48.56"/>
    <x v="1"/>
    <s v="plays"/>
    <x v="2917"/>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s v="plays"/>
    <x v="2918"/>
  </r>
  <r>
    <n v="2919"/>
    <s v="While the Stars Fall"/>
    <s v="A full staged reading of a new play about a boy who learns how to be happy from the most unexpected person."/>
    <n v="600"/>
    <n v="51"/>
    <x v="2"/>
    <x v="0"/>
    <s v="USD"/>
    <n v="1407250329"/>
    <n v="1404658329"/>
    <b v="0"/>
    <n v="6"/>
    <b v="0"/>
    <s v="theater/plays"/>
    <n v="9"/>
    <n v="8.5"/>
    <x v="1"/>
    <s v="plays"/>
    <x v="2919"/>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s v="plays"/>
    <x v="292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s v="musical"/>
    <x v="2922"/>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s v="musical"/>
    <x v="2924"/>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s v="musical"/>
    <x v="2925"/>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s v="musical"/>
    <x v="2927"/>
  </r>
  <r>
    <n v="2928"/>
    <s v="Music Theatre of Idaho Presents &quot;A Year with Frog and Toad"/>
    <s v="This is a touring production for schools in the Treasure Valley!"/>
    <n v="1000"/>
    <n v="1000"/>
    <x v="0"/>
    <x v="0"/>
    <s v="USD"/>
    <n v="1457135846"/>
    <n v="1454543846"/>
    <b v="0"/>
    <n v="24"/>
    <b v="1"/>
    <s v="theater/musical"/>
    <n v="100"/>
    <n v="41.67"/>
    <x v="1"/>
    <s v="musical"/>
    <x v="2928"/>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s v="musical"/>
    <x v="2929"/>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s v="musical"/>
    <x v="293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s v="musical"/>
    <x v="2931"/>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s v="musical"/>
    <x v="2932"/>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s v="musical"/>
    <x v="2933"/>
  </r>
  <r>
    <n v="2934"/>
    <s v="Songs for a New World"/>
    <s v="Powerful community theatre production of Jason Robert Brown's &quot;Songs for a New World&quot; in London, Ontario."/>
    <n v="2500"/>
    <n v="2700"/>
    <x v="0"/>
    <x v="5"/>
    <s v="CAD"/>
    <n v="1402845364"/>
    <n v="1400253364"/>
    <b v="0"/>
    <n v="37"/>
    <b v="1"/>
    <s v="theater/musical"/>
    <n v="108"/>
    <n v="72.97"/>
    <x v="1"/>
    <s v="musical"/>
    <x v="2934"/>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s v="musical"/>
    <x v="2935"/>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s v="musical"/>
    <x v="2936"/>
  </r>
  <r>
    <n v="2937"/>
    <s v="UCAS"/>
    <s v="UCAS is a new British musical premiering at the Edinburgh Fringe Festival 2014."/>
    <n v="1500"/>
    <n v="2000"/>
    <x v="0"/>
    <x v="1"/>
    <s v="GBP"/>
    <n v="1405249113"/>
    <n v="1402657113"/>
    <b v="0"/>
    <n v="55"/>
    <b v="1"/>
    <s v="theater/musical"/>
    <n v="133"/>
    <n v="36.36"/>
    <x v="1"/>
    <s v="musical"/>
    <x v="2937"/>
  </r>
  <r>
    <n v="2938"/>
    <s v="Keep It Spinning."/>
    <s v="Keep It Spinning! Is an after-school, six week workshop, during which students create an musical based on on an overarching theme."/>
    <n v="4000"/>
    <n v="4055"/>
    <x v="0"/>
    <x v="0"/>
    <s v="USD"/>
    <n v="1422636814"/>
    <n v="1420044814"/>
    <b v="0"/>
    <n v="32"/>
    <b v="1"/>
    <s v="theater/musical"/>
    <n v="101"/>
    <n v="126.72"/>
    <x v="1"/>
    <s v="musical"/>
    <x v="2938"/>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s v="musical"/>
    <x v="2939"/>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s v="musical"/>
    <x v="29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s v="spaces"/>
    <x v="294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s v="spaces"/>
    <x v="2942"/>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s v="spaces"/>
    <x v="2943"/>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r>
  <r>
    <n v="2945"/>
    <s v="A Midsummer Night's Pub"/>
    <s v="Where people that enjoy theater, or just something new can go to have fun and experience varying types of theater in Albuquerque."/>
    <n v="50000"/>
    <n v="0"/>
    <x v="2"/>
    <x v="0"/>
    <s v="USD"/>
    <n v="1432437660"/>
    <n v="1429845660"/>
    <b v="0"/>
    <n v="0"/>
    <b v="0"/>
    <s v="theater/spaces"/>
    <n v="0"/>
    <n v="0"/>
    <x v="1"/>
    <s v="spaces"/>
    <x v="2945"/>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s v="spaces"/>
    <x v="2946"/>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s v="spaces"/>
    <x v="2947"/>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s v="spaces"/>
    <x v="294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s v="spaces"/>
    <x v="2949"/>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s v="spaces"/>
    <x v="295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s v="spaces"/>
    <x v="2951"/>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s v="spaces"/>
    <x v="2952"/>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s v="spaces"/>
    <x v="2953"/>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s v="spaces"/>
    <x v="2954"/>
  </r>
  <r>
    <n v="2955"/>
    <s v="A Stage for Stage Door Theater Company (Canceled)"/>
    <s v="Stage Door Theater needs a stage for its current and future productions. Can you help?"/>
    <n v="1200"/>
    <n v="715"/>
    <x v="1"/>
    <x v="0"/>
    <s v="USD"/>
    <n v="1434476849"/>
    <n v="1431884849"/>
    <b v="0"/>
    <n v="11"/>
    <b v="0"/>
    <s v="theater/spaces"/>
    <n v="60"/>
    <n v="65"/>
    <x v="1"/>
    <s v="spaces"/>
    <x v="2955"/>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s v="spaces"/>
    <x v="2956"/>
  </r>
  <r>
    <n v="2957"/>
    <s v="BAMA Theatre Headset Campaign (Canceled)"/>
    <s v="Theatre in Tuscaloosa, AL built in the 1930s.  The headsets seem about that old. They are almost unusable."/>
    <n v="15000"/>
    <n v="280"/>
    <x v="1"/>
    <x v="0"/>
    <s v="USD"/>
    <n v="1427498172"/>
    <n v="1422317772"/>
    <b v="0"/>
    <n v="3"/>
    <b v="0"/>
    <s v="theater/spaces"/>
    <n v="2"/>
    <n v="93.33"/>
    <x v="1"/>
    <s v="spaces"/>
    <x v="2957"/>
  </r>
  <r>
    <n v="2958"/>
    <s v="Uprising Theater (Canceled)"/>
    <s v="Chicago Based Theater Company and Venue Dedicated to Social Justice and Mainstreaming the Palestinian Narrative"/>
    <n v="80000"/>
    <n v="0"/>
    <x v="1"/>
    <x v="0"/>
    <s v="USD"/>
    <n v="1462729317"/>
    <n v="1457548917"/>
    <b v="0"/>
    <n v="0"/>
    <b v="0"/>
    <s v="theater/spaces"/>
    <n v="0"/>
    <n v="0"/>
    <x v="1"/>
    <s v="spaces"/>
    <x v="295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s v="spaces"/>
    <x v="2959"/>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s v="spaces"/>
    <x v="296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s v="plays"/>
    <x v="296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s v="plays"/>
    <x v="2962"/>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s v="plays"/>
    <x v="296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s v="plays"/>
    <x v="296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s v="plays"/>
    <x v="2965"/>
  </r>
  <r>
    <n v="2966"/>
    <s v="Fat Pig, The Play!"/>
    <s v="Bringing one of Neil LaBute's incredibly witty and viciously honest plays, about body image and the effect it has on us, to life!"/>
    <n v="10000"/>
    <n v="11363"/>
    <x v="0"/>
    <x v="0"/>
    <s v="USD"/>
    <n v="1442425412"/>
    <n v="1439833412"/>
    <b v="0"/>
    <n v="128"/>
    <b v="1"/>
    <s v="theater/plays"/>
    <n v="114"/>
    <n v="88.77"/>
    <x v="1"/>
    <s v="plays"/>
    <x v="296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s v="plays"/>
    <x v="2967"/>
  </r>
  <r>
    <n v="2968"/>
    <s v="The Curse of the Babywoman @ FringeNYC"/>
    <s v="The Curse of the Babywoman is real â€” and it is coming to FringeNYC this August."/>
    <n v="3500"/>
    <n v="3710"/>
    <x v="0"/>
    <x v="0"/>
    <s v="USD"/>
    <n v="1471406340"/>
    <n v="1470227660"/>
    <b v="0"/>
    <n v="47"/>
    <b v="1"/>
    <s v="theater/plays"/>
    <n v="106"/>
    <n v="78.94"/>
    <x v="1"/>
    <s v="plays"/>
    <x v="2968"/>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s v="plays"/>
    <x v="2969"/>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s v="plays"/>
    <x v="297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s v="plays"/>
    <x v="2971"/>
  </r>
  <r>
    <n v="2972"/>
    <s v="A Bad Plan"/>
    <s v="A group of artists. A mythical art piece. A harrowing quest. And some margaritas."/>
    <n v="2000"/>
    <n v="2107"/>
    <x v="0"/>
    <x v="0"/>
    <s v="USD"/>
    <n v="1480899600"/>
    <n v="1479609520"/>
    <b v="0"/>
    <n v="17"/>
    <b v="1"/>
    <s v="theater/plays"/>
    <n v="105"/>
    <n v="123.94"/>
    <x v="1"/>
    <s v="plays"/>
    <x v="2972"/>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s v="plays"/>
    <x v="2973"/>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s v="plays"/>
    <x v="2974"/>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s v="plays"/>
    <x v="2975"/>
  </r>
  <r>
    <n v="2976"/>
    <s v="Pizza Delique"/>
    <s v="A play that addresses an important social issue, brought to light by members of the UoM Drama Society."/>
    <n v="70"/>
    <n v="120"/>
    <x v="0"/>
    <x v="1"/>
    <s v="GBP"/>
    <n v="1457870400"/>
    <n v="1456421530"/>
    <b v="0"/>
    <n v="14"/>
    <b v="1"/>
    <s v="theater/plays"/>
    <n v="171"/>
    <n v="8.57"/>
    <x v="1"/>
    <s v="plays"/>
    <x v="297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s v="plays"/>
    <x v="297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s v="plays"/>
    <x v="2978"/>
  </r>
  <r>
    <n v="2979"/>
    <s v="'ART'"/>
    <s v="Dear Stone returns with Yasmina Reza's 'ART', a compelling, clever exploration of friendship under duress. Thanks for watching!"/>
    <n v="5000"/>
    <n v="5070"/>
    <x v="0"/>
    <x v="0"/>
    <s v="USD"/>
    <n v="1420524000"/>
    <n v="1419104823"/>
    <b v="0"/>
    <n v="46"/>
    <b v="1"/>
    <s v="theater/plays"/>
    <n v="101"/>
    <n v="110.22"/>
    <x v="1"/>
    <s v="plays"/>
    <x v="2979"/>
  </r>
  <r>
    <n v="2980"/>
    <s v="INDEPENDENCE NYC"/>
    <s v="1 director, 4 actors, and a whole lotta determination. Help us bring this brilliant story to the heart of NYC!"/>
    <n v="3000"/>
    <n v="3275"/>
    <x v="0"/>
    <x v="0"/>
    <s v="USD"/>
    <n v="1440381600"/>
    <n v="1438639130"/>
    <b v="0"/>
    <n v="24"/>
    <b v="1"/>
    <s v="theater/plays"/>
    <n v="109"/>
    <n v="136.46"/>
    <x v="1"/>
    <s v="plays"/>
    <x v="298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s v="spaces"/>
    <x v="2981"/>
  </r>
  <r>
    <n v="2982"/>
    <s v="Railway Playhouse: Setting up a community arts space"/>
    <s v="Renovating this historical landmark, into an arts venue and theatre space for the community."/>
    <n v="5000"/>
    <n v="5103"/>
    <x v="0"/>
    <x v="1"/>
    <s v="GBP"/>
    <n v="1455208143"/>
    <n v="1452616143"/>
    <b v="1"/>
    <n v="59"/>
    <b v="1"/>
    <s v="theater/spaces"/>
    <n v="102"/>
    <n v="86.49"/>
    <x v="1"/>
    <s v="spaces"/>
    <x v="2982"/>
  </r>
  <r>
    <n v="2983"/>
    <s v="Build the House of Dad's!"/>
    <s v="Dad's Garage Theatre Company needs your help buying our new, forever home by hitting our $150,000 STRETCH GOAL!"/>
    <n v="116000"/>
    <n v="169985.91"/>
    <x v="0"/>
    <x v="0"/>
    <s v="USD"/>
    <n v="1415722236"/>
    <n v="1410534636"/>
    <b v="1"/>
    <n v="1095"/>
    <b v="1"/>
    <s v="theater/spaces"/>
    <n v="147"/>
    <n v="155.24"/>
    <x v="1"/>
    <s v="spaces"/>
    <x v="2983"/>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s v="spaces"/>
    <x v="2984"/>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s v="spaces"/>
    <x v="2985"/>
  </r>
  <r>
    <n v="2986"/>
    <s v="Higher Education"/>
    <s v="Support the circus arts and help our aerial students work with more height. With your support, we will install beams at 19ft!"/>
    <n v="2400"/>
    <n v="2532"/>
    <x v="0"/>
    <x v="1"/>
    <s v="GBP"/>
    <n v="1462100406"/>
    <n v="1456920006"/>
    <b v="0"/>
    <n v="56"/>
    <b v="1"/>
    <s v="theater/spaces"/>
    <n v="106"/>
    <n v="45.21"/>
    <x v="1"/>
    <s v="spaces"/>
    <x v="298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s v="spaces"/>
    <x v="2987"/>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s v="spaces"/>
    <x v="2988"/>
  </r>
  <r>
    <n v="2989"/>
    <s v="Let's Light Up The Gem!"/>
    <s v="Bring the movies back to Bethel, Maine."/>
    <n v="20000"/>
    <n v="35307"/>
    <x v="0"/>
    <x v="0"/>
    <s v="USD"/>
    <n v="1450673940"/>
    <n v="1448756962"/>
    <b v="0"/>
    <n v="364"/>
    <b v="1"/>
    <s v="theater/spaces"/>
    <n v="177"/>
    <n v="97"/>
    <x v="1"/>
    <s v="spaces"/>
    <x v="2989"/>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s v="spaces"/>
    <x v="299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s v="spaces"/>
    <x v="2991"/>
  </r>
  <r>
    <n v="2992"/>
    <s v="Th'underGrounds"/>
    <s v="Creating a non-profit CAFE &amp; VILLAGE COMMONS in SE Portland, in service to Neighbors, Kids, Artists &amp; the Underserved"/>
    <n v="3000"/>
    <n v="3135"/>
    <x v="0"/>
    <x v="0"/>
    <s v="USD"/>
    <n v="1476037510"/>
    <n v="1473445510"/>
    <b v="0"/>
    <n v="64"/>
    <b v="1"/>
    <s v="theater/spaces"/>
    <n v="105"/>
    <n v="48.98"/>
    <x v="1"/>
    <s v="spaces"/>
    <x v="2992"/>
  </r>
  <r>
    <n v="2993"/>
    <s v="TRUE WEST: Think, Dog! Productions"/>
    <s v="Help us build the Kitchen from Hell!"/>
    <n v="1000"/>
    <n v="1003"/>
    <x v="0"/>
    <x v="0"/>
    <s v="USD"/>
    <n v="1455998867"/>
    <n v="1453406867"/>
    <b v="0"/>
    <n v="22"/>
    <b v="1"/>
    <s v="theater/spaces"/>
    <n v="100"/>
    <n v="45.59"/>
    <x v="1"/>
    <s v="spaces"/>
    <x v="2993"/>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s v="spaces"/>
    <x v="2994"/>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s v="spaces"/>
    <x v="2995"/>
  </r>
  <r>
    <n v="2996"/>
    <s v="Sea Tea Improv's Comedy Theater in Hartford, CT"/>
    <s v="A permanent home for comedy in Connecticut in the heart of downtown Hartford."/>
    <n v="35000"/>
    <n v="60180"/>
    <x v="0"/>
    <x v="0"/>
    <s v="USD"/>
    <n v="1432677240"/>
    <n v="1427493240"/>
    <b v="0"/>
    <n v="392"/>
    <b v="1"/>
    <s v="theater/spaces"/>
    <n v="172"/>
    <n v="153.52000000000001"/>
    <x v="1"/>
    <s v="spaces"/>
    <x v="2996"/>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s v="spaces"/>
    <x v="2997"/>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s v="spaces"/>
    <x v="2998"/>
  </r>
  <r>
    <n v="2999"/>
    <s v="RAT Fund-Riser"/>
    <s v="Restless Artists' Theatre is building risers and installing better lighting for our patrons.  We need to purchase raw materials."/>
    <n v="1350"/>
    <n v="1605"/>
    <x v="0"/>
    <x v="0"/>
    <s v="USD"/>
    <n v="1488333600"/>
    <n v="1487094360"/>
    <b v="0"/>
    <n v="20"/>
    <b v="1"/>
    <s v="theater/spaces"/>
    <n v="119"/>
    <n v="80.25"/>
    <x v="1"/>
    <s v="spaces"/>
    <x v="2999"/>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s v="spaces"/>
    <x v="3001"/>
  </r>
  <r>
    <n v="3002"/>
    <s v="Help Fund the &quot;Back Room&quot; Arts Space at Jimmy's No 43!"/>
    <s v="Make the workshop/ small stage space at Jimmy's No 43 even better than before!"/>
    <n v="7000"/>
    <n v="7595.43"/>
    <x v="0"/>
    <x v="0"/>
    <s v="USD"/>
    <n v="1356552252"/>
    <n v="1353960252"/>
    <b v="0"/>
    <n v="104"/>
    <b v="1"/>
    <s v="theater/spaces"/>
    <n v="109"/>
    <n v="73.03"/>
    <x v="1"/>
    <s v="spaces"/>
    <x v="300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s v="spaces"/>
    <x v="3003"/>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s v="spaces"/>
    <x v="300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s v="spaces"/>
    <x v="3005"/>
  </r>
  <r>
    <n v="3006"/>
    <s v="ONTARIO STREET THEATRE in Port Hope."/>
    <s v="We're an affordable theatre and rental space that can be molded into anything by anyone."/>
    <n v="8000"/>
    <n v="8620"/>
    <x v="0"/>
    <x v="5"/>
    <s v="CAD"/>
    <n v="1418580591"/>
    <n v="1415988591"/>
    <b v="0"/>
    <n v="97"/>
    <b v="1"/>
    <s v="theater/spaces"/>
    <n v="108"/>
    <n v="88.87"/>
    <x v="1"/>
    <s v="spaces"/>
    <x v="3006"/>
  </r>
  <r>
    <n v="3007"/>
    <s v="Bethlem"/>
    <s v="Consuite for 2015 CoreCon.  An adventure into insanity."/>
    <n v="600"/>
    <n v="1080"/>
    <x v="0"/>
    <x v="0"/>
    <s v="USD"/>
    <n v="1429938683"/>
    <n v="1428124283"/>
    <b v="0"/>
    <n v="20"/>
    <b v="1"/>
    <s v="theater/spaces"/>
    <n v="180"/>
    <n v="54"/>
    <x v="1"/>
    <s v="spaces"/>
    <x v="3007"/>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s v="spaces"/>
    <x v="300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s v="spaces"/>
    <x v="300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s v="spaces"/>
    <x v="3011"/>
  </r>
  <r>
    <n v="3012"/>
    <s v="Up-lifting Up-Fit!"/>
    <s v="Spring Theatre has recently found a new home in the heart of Winston Salem. We need your help for an up-lifting up-fit!"/>
    <n v="4000"/>
    <n v="4685"/>
    <x v="0"/>
    <x v="0"/>
    <s v="USD"/>
    <n v="1423587130"/>
    <n v="1421772730"/>
    <b v="0"/>
    <n v="55"/>
    <b v="1"/>
    <s v="theater/spaces"/>
    <n v="117"/>
    <n v="85.18"/>
    <x v="1"/>
    <s v="spaces"/>
    <x v="3012"/>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s v="spaces"/>
    <x v="30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s v="spaces"/>
    <x v="3014"/>
  </r>
  <r>
    <n v="3015"/>
    <s v="A Sign for 34 West"/>
    <s v="We're turning an old yogurt shop into a live theater in downtown Charleston.   Please help us hang our sign!"/>
    <n v="3400"/>
    <n v="3508"/>
    <x v="0"/>
    <x v="0"/>
    <s v="USD"/>
    <n v="1402459200"/>
    <n v="1401125238"/>
    <b v="0"/>
    <n v="40"/>
    <b v="1"/>
    <s v="theater/spaces"/>
    <n v="103"/>
    <n v="87.7"/>
    <x v="1"/>
    <s v="spaces"/>
    <x v="3015"/>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s v="spaces"/>
    <x v="3016"/>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s v="spaces"/>
    <x v="3017"/>
  </r>
  <r>
    <n v="3018"/>
    <s v="Why Theatre"/>
    <s v="Le projet vise la crÃ©ation dâ€™un lieu de rÃ©sidence, recherche et formation dÃ©diÃ© Ã  l'art vivant, l'image et la narration."/>
    <n v="4200"/>
    <n v="4230"/>
    <x v="0"/>
    <x v="6"/>
    <s v="EUR"/>
    <n v="1437429600"/>
    <n v="1433747376"/>
    <b v="0"/>
    <n v="41"/>
    <b v="1"/>
    <s v="theater/spaces"/>
    <n v="101"/>
    <n v="103.17"/>
    <x v="1"/>
    <s v="spaces"/>
    <x v="301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s v="spaces"/>
    <x v="3019"/>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s v="spaces"/>
    <x v="302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s v="spaces"/>
    <x v="302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s v="spaces"/>
    <x v="3022"/>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s v="spaces"/>
    <x v="3023"/>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s v="spaces"/>
    <x v="3024"/>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s v="spaces"/>
    <x v="3025"/>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s v="spaces"/>
    <x v="3026"/>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s v="spaces"/>
    <x v="3027"/>
  </r>
  <r>
    <n v="3028"/>
    <s v="A Home for Vegas Theatre Hub"/>
    <s v="We have a space! Help us fill it with a stage, chairs, gear and audiences' laughter!"/>
    <n v="5000"/>
    <n v="8401"/>
    <x v="0"/>
    <x v="0"/>
    <s v="USD"/>
    <n v="1471242025"/>
    <n v="1468650025"/>
    <b v="0"/>
    <n v="99"/>
    <b v="1"/>
    <s v="theater/spaces"/>
    <n v="168"/>
    <n v="84.86"/>
    <x v="1"/>
    <s v="spaces"/>
    <x v="302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s v="spaces"/>
    <x v="3029"/>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s v="spaces"/>
    <x v="303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s v="spaces"/>
    <x v="3031"/>
  </r>
  <r>
    <n v="3032"/>
    <s v="Silent Valley : A Haunting"/>
    <s v="One night only, not-for-profit, neighborhood haunted attraction that will scare your mask off! Coming this Halloween."/>
    <n v="1000"/>
    <n v="1272"/>
    <x v="0"/>
    <x v="0"/>
    <s v="USD"/>
    <n v="1441933459"/>
    <n v="1439341459"/>
    <b v="0"/>
    <n v="25"/>
    <b v="1"/>
    <s v="theater/spaces"/>
    <n v="127"/>
    <n v="50.88"/>
    <x v="1"/>
    <s v="spaces"/>
    <x v="3032"/>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s v="spaces"/>
    <x v="3033"/>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s v="spaces"/>
    <x v="3034"/>
  </r>
  <r>
    <n v="3035"/>
    <s v="The Coalition Theater"/>
    <s v="Help create a permanent home for live comedy shows and classes in Downtown RVA."/>
    <n v="25000"/>
    <n v="27196.71"/>
    <x v="0"/>
    <x v="0"/>
    <s v="USD"/>
    <n v="1367674009"/>
    <n v="1365082009"/>
    <b v="0"/>
    <n v="307"/>
    <b v="1"/>
    <s v="theater/spaces"/>
    <n v="109"/>
    <n v="88.59"/>
    <x v="1"/>
    <s v="spaces"/>
    <x v="3035"/>
  </r>
  <r>
    <n v="3036"/>
    <s v="Save the Studio!"/>
    <s v="Help Synetic Theater create a new Studio to produce amazing  shows in the 2013/14 season and train awesome artists of all ages!"/>
    <n v="25000"/>
    <n v="31683"/>
    <x v="0"/>
    <x v="0"/>
    <s v="USD"/>
    <n v="1376654340"/>
    <n v="1373568644"/>
    <b v="0"/>
    <n v="329"/>
    <b v="1"/>
    <s v="theater/spaces"/>
    <n v="127"/>
    <n v="96.3"/>
    <x v="1"/>
    <s v="spaces"/>
    <x v="3036"/>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s v="spaces"/>
    <x v="3037"/>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s v="spaces"/>
    <x v="30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s v="spaces"/>
    <x v="3039"/>
  </r>
  <r>
    <n v="3040"/>
    <s v="Jayhawk Makeover"/>
    <s v="48 hours of deck screws, dry wall, hard hats and needed renovation to help the Jayhawk rise from the ashes."/>
    <n v="3000"/>
    <n v="3225"/>
    <x v="0"/>
    <x v="0"/>
    <s v="USD"/>
    <n v="1435359600"/>
    <n v="1434999621"/>
    <b v="0"/>
    <n v="42"/>
    <b v="1"/>
    <s v="theater/spaces"/>
    <n v="108"/>
    <n v="76.790000000000006"/>
    <x v="1"/>
    <s v="spaces"/>
    <x v="3040"/>
  </r>
  <r>
    <n v="3041"/>
    <s v="Lend a Hand in Our Home"/>
    <s v="Privet! Hello! Bon Jour! We are the Arlekin Players Theatre and we need a home."/>
    <n v="8300"/>
    <n v="9170"/>
    <x v="0"/>
    <x v="0"/>
    <s v="USD"/>
    <n v="1453323048"/>
    <n v="1450731048"/>
    <b v="0"/>
    <n v="95"/>
    <b v="1"/>
    <s v="theater/spaces"/>
    <n v="110"/>
    <n v="96.53"/>
    <x v="1"/>
    <s v="spaces"/>
    <x v="3041"/>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s v="spaces"/>
    <x v="3042"/>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s v="spaces"/>
    <x v="3043"/>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s v="spaces"/>
    <x v="3044"/>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s v="spaces"/>
    <x v="304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s v="spaces"/>
    <x v="3046"/>
  </r>
  <r>
    <n v="3047"/>
    <s v="Acting V Senior Showcase"/>
    <s v="Hi! We're the Graduating Seniors Acting V Seniors at Temple University! Welcome to our Kick starter Page!"/>
    <n v="500"/>
    <n v="745"/>
    <x v="0"/>
    <x v="0"/>
    <s v="USD"/>
    <n v="1461762960"/>
    <n v="1457999054"/>
    <b v="0"/>
    <n v="20"/>
    <b v="1"/>
    <s v="theater/spaces"/>
    <n v="149"/>
    <n v="37.25"/>
    <x v="1"/>
    <s v="spaces"/>
    <x v="3047"/>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s v="spaces"/>
    <x v="304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s v="spaces"/>
    <x v="3049"/>
  </r>
  <r>
    <n v="3050"/>
    <s v="The Black Pearl Consuite at CoreCon VIII: On Ancient Seas"/>
    <s v="Help fund The Black Pearl Consuite at CoreCon VIII: On Ancient Seas!"/>
    <n v="600"/>
    <n v="636"/>
    <x v="0"/>
    <x v="0"/>
    <s v="USD"/>
    <n v="1462420960"/>
    <n v="1459828960"/>
    <b v="0"/>
    <n v="9"/>
    <b v="1"/>
    <s v="theater/spaces"/>
    <n v="106"/>
    <n v="70.67"/>
    <x v="1"/>
    <s v="spaces"/>
    <x v="3050"/>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s v="spaces"/>
    <x v="3051"/>
  </r>
  <r>
    <n v="3052"/>
    <s v="Funding for a new theater facility in Walker Minnesota"/>
    <s v="To let the arts continue in Walker Minnesota We need a performing arts space and art gallery"/>
    <n v="50000"/>
    <n v="75"/>
    <x v="2"/>
    <x v="0"/>
    <s v="USD"/>
    <n v="1432828740"/>
    <n v="1430237094"/>
    <b v="0"/>
    <n v="2"/>
    <b v="0"/>
    <s v="theater/spaces"/>
    <n v="0"/>
    <n v="37.5"/>
    <x v="1"/>
    <s v="spaces"/>
    <x v="3052"/>
  </r>
  <r>
    <n v="3053"/>
    <s v="Showroom"/>
    <s v="Showroom is a multi-disciplinary space providing unorthodox concerts, events &amp; a platform creatives can express their creative vision"/>
    <n v="10000"/>
    <n v="40"/>
    <x v="2"/>
    <x v="0"/>
    <s v="USD"/>
    <n v="1412222340"/>
    <n v="1407781013"/>
    <b v="0"/>
    <n v="3"/>
    <b v="0"/>
    <s v="theater/spaces"/>
    <n v="0"/>
    <n v="13.33"/>
    <x v="1"/>
    <s v="spaces"/>
    <x v="305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s v="spaces"/>
    <x v="3054"/>
  </r>
  <r>
    <n v="3055"/>
    <s v="Bungers surfing Museum"/>
    <s v="I have been in the Surfing business since 1962 have a collection of surfing memorabilia I would like to open a surfing museum"/>
    <n v="20000"/>
    <n v="1"/>
    <x v="2"/>
    <x v="0"/>
    <s v="USD"/>
    <n v="1420844390"/>
    <n v="1415660390"/>
    <b v="0"/>
    <n v="1"/>
    <b v="0"/>
    <s v="theater/spaces"/>
    <n v="0"/>
    <n v="1"/>
    <x v="1"/>
    <s v="spaces"/>
    <x v="3055"/>
  </r>
  <r>
    <n v="3056"/>
    <s v="Palace Flophouse Theater"/>
    <s v="Looking to establish a communal space for art shows, bands, farmer's markets, environmental education, and traditional skills."/>
    <n v="25000"/>
    <n v="0"/>
    <x v="2"/>
    <x v="0"/>
    <s v="USD"/>
    <n v="1412003784"/>
    <n v="1406819784"/>
    <b v="0"/>
    <n v="0"/>
    <b v="0"/>
    <s v="theater/spaces"/>
    <n v="0"/>
    <n v="0"/>
    <x v="1"/>
    <s v="spaces"/>
    <x v="3056"/>
  </r>
  <r>
    <n v="3057"/>
    <s v="1 World Educational Theme Parks"/>
    <s v="A series of 6 educational theme parks. This project is to fund the plans and 3D designs required to build the first park."/>
    <n v="50000"/>
    <n v="0"/>
    <x v="2"/>
    <x v="1"/>
    <s v="GBP"/>
    <n v="1459694211"/>
    <n v="1457105811"/>
    <b v="0"/>
    <n v="0"/>
    <b v="0"/>
    <s v="theater/spaces"/>
    <n v="0"/>
    <n v="0"/>
    <x v="1"/>
    <s v="spaces"/>
    <x v="3057"/>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s v="spaces"/>
    <x v="305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s v="spaces"/>
    <x v="3059"/>
  </r>
  <r>
    <n v="3060"/>
    <s v="Save the Roxy Theatre in Bremerton WA"/>
    <s v="Save the historic Roxy theatre in Bremerton WA from being repurposed as office space."/>
    <n v="220000"/>
    <n v="335"/>
    <x v="2"/>
    <x v="0"/>
    <s v="USD"/>
    <n v="1443422134"/>
    <n v="1440830134"/>
    <b v="0"/>
    <n v="6"/>
    <b v="0"/>
    <s v="theater/spaces"/>
    <n v="0"/>
    <n v="55.83"/>
    <x v="1"/>
    <s v="spaces"/>
    <x v="3060"/>
  </r>
  <r>
    <n v="3061"/>
    <s v="Help Save Parkway Cinemas!"/>
    <s v="Save a historic Local theater."/>
    <n v="1000000"/>
    <n v="0"/>
    <x v="2"/>
    <x v="0"/>
    <s v="USD"/>
    <n v="1407955748"/>
    <n v="1405363748"/>
    <b v="0"/>
    <n v="0"/>
    <b v="0"/>
    <s v="theater/spaces"/>
    <n v="0"/>
    <n v="0"/>
    <x v="1"/>
    <s v="spaces"/>
    <x v="3061"/>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s v="spaces"/>
    <x v="3062"/>
  </r>
  <r>
    <n v="3063"/>
    <s v="Spec Haus"/>
    <s v="Members of the local Miami music scene are putting together a venue/creative space in Kendall!"/>
    <n v="3000"/>
    <n v="587"/>
    <x v="2"/>
    <x v="0"/>
    <s v="USD"/>
    <n v="1477174138"/>
    <n v="1474150138"/>
    <b v="0"/>
    <n v="23"/>
    <b v="0"/>
    <s v="theater/spaces"/>
    <n v="20"/>
    <n v="25.52"/>
    <x v="1"/>
    <s v="spaces"/>
    <x v="3063"/>
  </r>
  <r>
    <n v="3064"/>
    <s v="Kickstart the Crossroads Community"/>
    <s v="An epicenter for connection, creation and expression of the community."/>
    <n v="75000"/>
    <n v="8471"/>
    <x v="2"/>
    <x v="0"/>
    <s v="USD"/>
    <n v="1448175540"/>
    <n v="1445483246"/>
    <b v="0"/>
    <n v="72"/>
    <b v="0"/>
    <s v="theater/spaces"/>
    <n v="11"/>
    <n v="117.65"/>
    <x v="1"/>
    <s v="spaces"/>
    <x v="3064"/>
  </r>
  <r>
    <n v="3065"/>
    <s v="The Castle Project"/>
    <s v="A castle themed events center with large and small spaces to support a variety of arts i.e. performing, visual, music, theater, dance"/>
    <n v="25000"/>
    <n v="10"/>
    <x v="2"/>
    <x v="0"/>
    <s v="USD"/>
    <n v="1406683172"/>
    <n v="1404523172"/>
    <b v="0"/>
    <n v="2"/>
    <b v="0"/>
    <s v="theater/spaces"/>
    <n v="0"/>
    <n v="5"/>
    <x v="1"/>
    <s v="spaces"/>
    <x v="3065"/>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s v="spaces"/>
    <x v="3066"/>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s v="spaces"/>
    <x v="3067"/>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s v="spaces"/>
    <x v="306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s v="spaces"/>
    <x v="3069"/>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s v="spaces"/>
    <x v="3070"/>
  </r>
  <r>
    <n v="3071"/>
    <s v="The Echo Theatre 2015"/>
    <s v="Anyone can create. They just need a place and an opportunity. The Echo Theatre (Provo) provides that opportunity."/>
    <n v="12000"/>
    <n v="7173"/>
    <x v="2"/>
    <x v="0"/>
    <s v="USD"/>
    <n v="1429595940"/>
    <n v="1428082481"/>
    <b v="0"/>
    <n v="117"/>
    <b v="0"/>
    <s v="theater/spaces"/>
    <n v="60"/>
    <n v="61.31"/>
    <x v="1"/>
    <s v="spaces"/>
    <x v="3071"/>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s v="spaces"/>
    <x v="307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s v="spaces"/>
    <x v="3073"/>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s v="spaces"/>
    <x v="3074"/>
  </r>
  <r>
    <n v="3075"/>
    <s v="The Little MAGIC Theatre"/>
    <s v="Magic Morgan &amp; Liliana are raising funds to expand their famed traveling magic show to a theater of magic."/>
    <n v="15000"/>
    <n v="1296"/>
    <x v="2"/>
    <x v="0"/>
    <s v="USD"/>
    <n v="1471573640"/>
    <n v="1467253640"/>
    <b v="0"/>
    <n v="20"/>
    <b v="0"/>
    <s v="theater/spaces"/>
    <n v="9"/>
    <n v="64.8"/>
    <x v="1"/>
    <s v="spaces"/>
    <x v="3075"/>
  </r>
  <r>
    <n v="3076"/>
    <s v="10,000 Hours"/>
    <s v="Helping female comedians get in their 10,000 Hours of practice!"/>
    <n v="10000"/>
    <n v="1506"/>
    <x v="2"/>
    <x v="0"/>
    <s v="USD"/>
    <n v="1444405123"/>
    <n v="1439221123"/>
    <b v="0"/>
    <n v="50"/>
    <b v="0"/>
    <s v="theater/spaces"/>
    <n v="15"/>
    <n v="30.12"/>
    <x v="1"/>
    <s v="spaces"/>
    <x v="307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s v="spaces"/>
    <x v="3077"/>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s v="spaces"/>
    <x v="307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s v="spaces"/>
    <x v="3079"/>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s v="spaces"/>
    <x v="3080"/>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s v="spaces"/>
    <x v="308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s v="spaces"/>
    <x v="3082"/>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s v="spaces"/>
    <x v="3083"/>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s v="spaces"/>
    <x v="3084"/>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s v="spaces"/>
    <x v="3085"/>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s v="spaces"/>
    <x v="3086"/>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s v="spaces"/>
    <x v="3087"/>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s v="spaces"/>
    <x v="308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s v="spaces"/>
    <x v="3089"/>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s v="spaces"/>
    <x v="3090"/>
  </r>
  <r>
    <n v="3091"/>
    <s v="Bustduck Theatre"/>
    <s v="Roanoke, Virginia's first long-form improv theatre company. Producing improv and scripted theatre, with a dynamic training program."/>
    <n v="5000"/>
    <n v="796"/>
    <x v="2"/>
    <x v="0"/>
    <s v="USD"/>
    <n v="1471214743"/>
    <n v="1468622743"/>
    <b v="0"/>
    <n v="9"/>
    <b v="0"/>
    <s v="theater/spaces"/>
    <n v="16"/>
    <n v="88.44"/>
    <x v="1"/>
    <s v="spaces"/>
    <x v="3091"/>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s v="spaces"/>
    <x v="3092"/>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s v="spaces"/>
    <x v="3093"/>
  </r>
  <r>
    <n v="3094"/>
    <s v="Nothing Up My Sleeves Tour: Summer 2016"/>
    <s v="This is a Kickstarter to help with the start up costs for Illusionist, Chris Lengyel's Summer 2016 Tour!"/>
    <n v="100000"/>
    <n v="25"/>
    <x v="2"/>
    <x v="0"/>
    <s v="USD"/>
    <n v="1442775956"/>
    <n v="1437591956"/>
    <b v="0"/>
    <n v="1"/>
    <b v="0"/>
    <s v="theater/spaces"/>
    <n v="0"/>
    <n v="25"/>
    <x v="1"/>
    <s v="spaces"/>
    <x v="3094"/>
  </r>
  <r>
    <n v="3095"/>
    <s v="The Old Howard Theatre Company"/>
    <s v="We are a small theatre company looking to provide world class theatre to the working class in the Greater New York area."/>
    <n v="14920"/>
    <n v="50"/>
    <x v="2"/>
    <x v="0"/>
    <s v="USD"/>
    <n v="1470011780"/>
    <n v="1464827780"/>
    <b v="0"/>
    <n v="1"/>
    <b v="0"/>
    <s v="theater/spaces"/>
    <n v="0"/>
    <n v="50"/>
    <x v="1"/>
    <s v="spaces"/>
    <x v="3095"/>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s v="spaces"/>
    <x v="309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s v="spaces"/>
    <x v="3097"/>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s v="spaces"/>
    <x v="309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s v="spaces"/>
    <x v="3099"/>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s v="spaces"/>
    <x v="3100"/>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s v="spaces"/>
    <x v="3102"/>
  </r>
  <r>
    <n v="3103"/>
    <s v="Professional Venue for local artists!!"/>
    <s v="Creating a place for local artists to perform, at substantially less cost for them"/>
    <n v="4100"/>
    <n v="11"/>
    <x v="2"/>
    <x v="0"/>
    <s v="USD"/>
    <n v="1434080706"/>
    <n v="1428896706"/>
    <b v="0"/>
    <n v="2"/>
    <b v="0"/>
    <s v="theater/spaces"/>
    <n v="0"/>
    <n v="5.5"/>
    <x v="1"/>
    <s v="spaces"/>
    <x v="3103"/>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s v="spaces"/>
    <x v="3104"/>
  </r>
  <r>
    <n v="3105"/>
    <s v="Paddock School Theater Improvement"/>
    <s v="My hope is to raise $5845 and replace old stained and mismatched border curtains, cyclorama curtain, and backdrop."/>
    <n v="5845"/>
    <n v="2476"/>
    <x v="2"/>
    <x v="0"/>
    <s v="USD"/>
    <n v="1413694800"/>
    <n v="1408986916"/>
    <b v="0"/>
    <n v="31"/>
    <b v="0"/>
    <s v="theater/spaces"/>
    <n v="42"/>
    <n v="79.87"/>
    <x v="1"/>
    <s v="spaces"/>
    <x v="3105"/>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s v="spaces"/>
    <x v="3106"/>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s v="spaces"/>
    <x v="3107"/>
  </r>
  <r>
    <n v="3108"/>
    <s v="Funding a home for our Children's Theater"/>
    <s v="We need a permanent home for the theater!"/>
    <n v="50000"/>
    <n v="26"/>
    <x v="2"/>
    <x v="0"/>
    <s v="USD"/>
    <n v="1430234394"/>
    <n v="1425053994"/>
    <b v="0"/>
    <n v="2"/>
    <b v="0"/>
    <s v="theater/spaces"/>
    <n v="0"/>
    <n v="13"/>
    <x v="1"/>
    <s v="spaces"/>
    <x v="310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s v="spaces"/>
    <x v="3109"/>
  </r>
  <r>
    <n v="3110"/>
    <s v="Hip Justice Catmunity Center"/>
    <s v="Cat People Unite! It's time we get a space of our own to relax, socialize and learn! Join the Catmunity!"/>
    <n v="25000"/>
    <n v="10"/>
    <x v="2"/>
    <x v="0"/>
    <s v="USD"/>
    <n v="1487465119"/>
    <n v="1484009119"/>
    <b v="0"/>
    <n v="1"/>
    <b v="0"/>
    <s v="theater/spaces"/>
    <n v="0"/>
    <n v="10"/>
    <x v="1"/>
    <s v="spaces"/>
    <x v="3110"/>
  </r>
  <r>
    <n v="3111"/>
    <s v="All Puppet Players Need a Home"/>
    <s v="Help All Puppet Players perform it's 2015 season in a beautiful 200 seat theater for an entire year."/>
    <n v="20000"/>
    <n v="5328"/>
    <x v="2"/>
    <x v="0"/>
    <s v="USD"/>
    <n v="1412432220"/>
    <n v="1409753820"/>
    <b v="0"/>
    <n v="76"/>
    <b v="0"/>
    <s v="theater/spaces"/>
    <n v="27"/>
    <n v="70.11"/>
    <x v="1"/>
    <s v="spaces"/>
    <x v="3111"/>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s v="spaces"/>
    <x v="3112"/>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s v="spaces"/>
    <x v="3113"/>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s v="spaces"/>
    <x v="3114"/>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r>
  <r>
    <n v="3116"/>
    <s v="CoreCon Asylum"/>
    <s v="Creating a consuite for CoreCon. A focus on the insanity of asylums and early medical practices from history."/>
    <n v="750"/>
    <n v="430"/>
    <x v="2"/>
    <x v="0"/>
    <s v="USD"/>
    <n v="1427890925"/>
    <n v="1426681325"/>
    <b v="0"/>
    <n v="10"/>
    <b v="0"/>
    <s v="theater/spaces"/>
    <n v="57"/>
    <n v="43"/>
    <x v="1"/>
    <s v="spaces"/>
    <x v="3116"/>
  </r>
  <r>
    <n v="3117"/>
    <s v="Cowes and The Sea"/>
    <s v="Performing Arts workshops, for young people aged 5 -16, exploring how the sea has shaped Cowes as a settlement."/>
    <n v="1000"/>
    <n v="1"/>
    <x v="2"/>
    <x v="1"/>
    <s v="GBP"/>
    <n v="1464354720"/>
    <n v="1463648360"/>
    <b v="0"/>
    <n v="1"/>
    <b v="0"/>
    <s v="theater/spaces"/>
    <n v="0"/>
    <n v="1"/>
    <x v="1"/>
    <s v="spaces"/>
    <x v="3117"/>
  </r>
  <r>
    <n v="3118"/>
    <s v="Garden Eden, theatre, meeting, culture, music, art"/>
    <s v="a magical place for all kind of people, like a fairytaile in all colours"/>
    <n v="500000"/>
    <n v="1550"/>
    <x v="2"/>
    <x v="11"/>
    <s v="SEK"/>
    <n v="1467473723"/>
    <n v="1465832123"/>
    <b v="0"/>
    <n v="2"/>
    <b v="0"/>
    <s v="theater/spaces"/>
    <n v="0"/>
    <n v="775"/>
    <x v="1"/>
    <s v="spaces"/>
    <x v="311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s v="spaces"/>
    <x v="3119"/>
  </r>
  <r>
    <n v="3120"/>
    <s v="Subtropisch zwemparadijs Tropicana"/>
    <s v="Wij willen Tropicana het subtropisch zwemparadijs van Rotterdam op een nieuwe locatie gaan bouwen."/>
    <n v="1300000"/>
    <n v="128"/>
    <x v="2"/>
    <x v="9"/>
    <s v="EUR"/>
    <n v="1462484196"/>
    <n v="1457303796"/>
    <b v="0"/>
    <n v="10"/>
    <b v="0"/>
    <s v="theater/spaces"/>
    <n v="0"/>
    <n v="12.8"/>
    <x v="1"/>
    <s v="spaces"/>
    <x v="3120"/>
  </r>
  <r>
    <n v="3121"/>
    <s v="Ant Farm Theatre Project (Canceled)"/>
    <s v="I going to build a theatre for a local ant farm so that Ants can put on their theatre productions."/>
    <n v="1500"/>
    <n v="10"/>
    <x v="1"/>
    <x v="5"/>
    <s v="CAD"/>
    <n v="1411748335"/>
    <n v="1406564335"/>
    <b v="0"/>
    <n v="1"/>
    <b v="0"/>
    <s v="theater/spaces"/>
    <n v="1"/>
    <n v="10"/>
    <x v="1"/>
    <s v="spaces"/>
    <x v="3121"/>
  </r>
  <r>
    <n v="3122"/>
    <s v="be back soon (Canceled)"/>
    <s v="cancelled until further notice"/>
    <n v="199"/>
    <n v="116"/>
    <x v="1"/>
    <x v="0"/>
    <s v="USD"/>
    <n v="1478733732"/>
    <n v="1478298132"/>
    <b v="0"/>
    <n v="2"/>
    <b v="0"/>
    <s v="theater/spaces"/>
    <n v="58"/>
    <n v="58"/>
    <x v="1"/>
    <s v="spaces"/>
    <x v="312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s v="spaces"/>
    <x v="3123"/>
  </r>
  <r>
    <n v="3124"/>
    <s v="Theater &amp; Arts &amp; Day Care (Canceled)"/>
    <s v="A place where kids/ teens' dreams come true, and one finds there home without sparkly red shoes!"/>
    <n v="800000"/>
    <n v="26"/>
    <x v="1"/>
    <x v="0"/>
    <s v="USD"/>
    <n v="1422902601"/>
    <n v="1417718601"/>
    <b v="0"/>
    <n v="4"/>
    <b v="0"/>
    <s v="theater/spaces"/>
    <n v="0"/>
    <n v="6.5"/>
    <x v="1"/>
    <s v="spaces"/>
    <x v="3124"/>
  </r>
  <r>
    <n v="3125"/>
    <s v="N/A (Canceled)"/>
    <s v="N/A"/>
    <n v="1500000"/>
    <n v="0"/>
    <x v="1"/>
    <x v="0"/>
    <s v="USD"/>
    <n v="1452142672"/>
    <n v="1449550672"/>
    <b v="0"/>
    <n v="0"/>
    <b v="0"/>
    <s v="theater/spaces"/>
    <n v="0"/>
    <n v="0"/>
    <x v="1"/>
    <s v="spaces"/>
    <x v="3125"/>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s v="spaces"/>
    <x v="3126"/>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s v="spaces"/>
    <x v="3127"/>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s v="plays"/>
    <x v="3128"/>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s v="plays"/>
    <x v="3129"/>
  </r>
  <r>
    <n v="3130"/>
    <s v="MEDEA | A New Vision"/>
    <s v="A shockingly relevant modern take on a 2,000-year-old tragedy that confronts current gender politics."/>
    <n v="10000"/>
    <n v="375"/>
    <x v="3"/>
    <x v="0"/>
    <s v="USD"/>
    <n v="1492145940"/>
    <n v="1489504916"/>
    <b v="0"/>
    <n v="4"/>
    <b v="0"/>
    <s v="theater/plays"/>
    <n v="4"/>
    <n v="93.75"/>
    <x v="1"/>
    <s v="plays"/>
    <x v="3130"/>
  </r>
  <r>
    <n v="3131"/>
    <s v="SNAKE EYES"/>
    <s v="A Staged Reading of &quot;Snake Eyes,&quot; a new play by Alex Rafala"/>
    <n v="4100"/>
    <n v="645"/>
    <x v="3"/>
    <x v="0"/>
    <s v="USD"/>
    <n v="1491656045"/>
    <n v="1489067645"/>
    <b v="0"/>
    <n v="12"/>
    <b v="0"/>
    <s v="theater/plays"/>
    <n v="16"/>
    <n v="53.75"/>
    <x v="1"/>
    <s v="plays"/>
    <x v="3131"/>
  </r>
  <r>
    <n v="3132"/>
    <s v="A Bite of a Snake Play"/>
    <s v="Smells Like Money, Drips Like Honey, Taste Like Mocha, Better Run AWAY"/>
    <n v="30000"/>
    <n v="10"/>
    <x v="3"/>
    <x v="0"/>
    <s v="USD"/>
    <n v="1492759460"/>
    <n v="1487579060"/>
    <b v="0"/>
    <n v="1"/>
    <b v="0"/>
    <s v="theater/plays"/>
    <n v="0"/>
    <n v="10"/>
    <x v="1"/>
    <s v="plays"/>
    <x v="3132"/>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s v="plays"/>
    <x v="3134"/>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s v="plays"/>
    <x v="3135"/>
  </r>
  <r>
    <n v="3136"/>
    <s v="Heroines"/>
    <s v="Help emberfly theatre put on their first production Heroines and pay our actors and creative team! Follow us @emberflytheatre"/>
    <n v="500"/>
    <n v="639"/>
    <x v="3"/>
    <x v="1"/>
    <s v="GBP"/>
    <n v="1491001140"/>
    <n v="1487847954"/>
    <b v="0"/>
    <n v="22"/>
    <b v="0"/>
    <s v="theater/plays"/>
    <n v="128"/>
    <n v="29.05"/>
    <x v="1"/>
    <s v="plays"/>
    <x v="3136"/>
  </r>
  <r>
    <n v="3137"/>
    <s v="Richard III - Presented by REBATEnsemble/Theatre Off Jackson"/>
    <s v="Set in 1930s Chinatown, evocative of old world South Jackson Street during the Jazz era."/>
    <n v="1500"/>
    <n v="50"/>
    <x v="3"/>
    <x v="0"/>
    <s v="USD"/>
    <n v="1493838720"/>
    <n v="1489439669"/>
    <b v="0"/>
    <n v="1"/>
    <b v="0"/>
    <s v="theater/plays"/>
    <n v="3"/>
    <n v="50"/>
    <x v="1"/>
    <s v="plays"/>
    <x v="3137"/>
  </r>
  <r>
    <n v="3138"/>
    <s v="Our Country's Good"/>
    <s v="A UWE Drama Society adaptation of Timberlake Wertenbaker's play. Funding needed for costumes/props to make the show a success. Thanks."/>
    <n v="200"/>
    <n v="0"/>
    <x v="3"/>
    <x v="1"/>
    <s v="GBP"/>
    <n v="1491233407"/>
    <n v="1489591807"/>
    <b v="0"/>
    <n v="0"/>
    <b v="0"/>
    <s v="theater/plays"/>
    <n v="0"/>
    <n v="0"/>
    <x v="1"/>
    <s v="plays"/>
    <x v="3138"/>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s v="plays"/>
    <x v="3139"/>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s v="plays"/>
    <x v="3140"/>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s v="plays"/>
    <x v="3141"/>
  </r>
  <r>
    <n v="3142"/>
    <s v="The Pendulum Swings UK Theatre Tour/EdFringe"/>
    <s v="Our aim is to deliver a powerful piece of theatre to audiences across the UK, including Edinburgh Fringe (2017)."/>
    <n v="2750"/>
    <n v="45"/>
    <x v="3"/>
    <x v="1"/>
    <s v="GBP"/>
    <n v="1489922339"/>
    <n v="1487333939"/>
    <b v="0"/>
    <n v="3"/>
    <b v="0"/>
    <s v="theater/plays"/>
    <n v="2"/>
    <n v="15"/>
    <x v="1"/>
    <s v="plays"/>
    <x v="3142"/>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s v="plays"/>
    <x v="3143"/>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s v="plays"/>
    <x v="3144"/>
  </r>
  <r>
    <n v="3145"/>
    <s v="Arlington's 1st Dinner Theatre"/>
    <s v="Dominion Theatre Company is the first community dinner theatre  to be established in Arlington TX."/>
    <n v="25000"/>
    <n v="0"/>
    <x v="3"/>
    <x v="0"/>
    <s v="USD"/>
    <n v="1490659134"/>
    <n v="1485478734"/>
    <b v="0"/>
    <n v="0"/>
    <b v="0"/>
    <s v="theater/plays"/>
    <n v="0"/>
    <n v="0"/>
    <x v="1"/>
    <s v="plays"/>
    <x v="3145"/>
  </r>
  <r>
    <n v="3146"/>
    <s v="SoÃ±Ã© una ciudad amurallada"/>
    <s v="Somos... Podemos... Amamos... Nuestra muralla, nuestra utopÃ­a. Que el amor sea el lÃ­mite"/>
    <n v="50000"/>
    <n v="5250"/>
    <x v="3"/>
    <x v="14"/>
    <s v="MXN"/>
    <n v="1492356166"/>
    <n v="1488471766"/>
    <b v="0"/>
    <n v="12"/>
    <b v="0"/>
    <s v="theater/plays"/>
    <n v="11"/>
    <n v="437.5"/>
    <x v="1"/>
    <s v="plays"/>
    <x v="31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s v="plays"/>
    <x v="3147"/>
  </r>
  <r>
    <n v="3148"/>
    <s v="The Aurora Project: A Sci-Fi Epic by Bella Poynton"/>
    <s v="Help fund The Aurora Project, an immersive science fiction epic."/>
    <n v="1800"/>
    <n v="2361"/>
    <x v="0"/>
    <x v="0"/>
    <s v="USD"/>
    <n v="1412136000"/>
    <n v="1410278284"/>
    <b v="1"/>
    <n v="57"/>
    <b v="1"/>
    <s v="theater/plays"/>
    <n v="131"/>
    <n v="41.42"/>
    <x v="1"/>
    <s v="plays"/>
    <x v="3148"/>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s v="plays"/>
    <x v="3150"/>
  </r>
  <r>
    <n v="3151"/>
    <s v="&quot;The Holiday Bug&quot; 2014 Puppet Show"/>
    <s v="A Multi-Media Puppet Show, with large cable control puppets to tell a hilarious story for all ages."/>
    <n v="3500"/>
    <n v="3514"/>
    <x v="0"/>
    <x v="0"/>
    <s v="USD"/>
    <n v="1410379774"/>
    <n v="1407787774"/>
    <b v="1"/>
    <n v="34"/>
    <b v="1"/>
    <s v="theater/plays"/>
    <n v="100"/>
    <n v="103.35"/>
    <x v="1"/>
    <s v="plays"/>
    <x v="3151"/>
  </r>
  <r>
    <n v="3152"/>
    <s v="'Gilead', an original theatre piece"/>
    <s v="'Gilead' is an original theatre piece inspired by Margaret Atwood's 'The Handmaid's Tale'. (Brighton Fringe 2014)"/>
    <n v="2200"/>
    <n v="2331"/>
    <x v="0"/>
    <x v="1"/>
    <s v="GBP"/>
    <n v="1383425367"/>
    <n v="1380833367"/>
    <b v="1"/>
    <n v="67"/>
    <b v="1"/>
    <s v="theater/plays"/>
    <n v="106"/>
    <n v="34.79"/>
    <x v="1"/>
    <s v="plays"/>
    <x v="3152"/>
  </r>
  <r>
    <n v="3153"/>
    <s v="Terminator the Second"/>
    <s v="A stage production of Terminator 2: Judgment Day, composed entirely of the words of William Shakespeare"/>
    <n v="3000"/>
    <n v="10067.5"/>
    <x v="0"/>
    <x v="0"/>
    <s v="USD"/>
    <n v="1304225940"/>
    <n v="1301542937"/>
    <b v="1"/>
    <n v="241"/>
    <b v="1"/>
    <s v="theater/plays"/>
    <n v="336"/>
    <n v="41.77"/>
    <x v="1"/>
    <s v="plays"/>
    <x v="3153"/>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s v="plays"/>
    <x v="3154"/>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s v="plays"/>
    <x v="315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s v="plays"/>
    <x v="3156"/>
  </r>
  <r>
    <n v="3157"/>
    <s v="Summer FourPlay"/>
    <s v="Four Directors.  Four One Acts.  Four Genres.  For You."/>
    <n v="4000"/>
    <n v="4040"/>
    <x v="0"/>
    <x v="0"/>
    <s v="USD"/>
    <n v="1405746000"/>
    <n v="1404932105"/>
    <b v="1"/>
    <n v="41"/>
    <b v="1"/>
    <s v="theater/plays"/>
    <n v="101"/>
    <n v="98.54"/>
    <x v="1"/>
    <s v="plays"/>
    <x v="3157"/>
  </r>
  <r>
    <n v="3158"/>
    <s v="Nursery Crimes"/>
    <s v="A 40s crime-noir play using nursery rhyme characters."/>
    <n v="5000"/>
    <n v="5700"/>
    <x v="0"/>
    <x v="0"/>
    <s v="USD"/>
    <n v="1374523752"/>
    <n v="1371931752"/>
    <b v="1"/>
    <n v="69"/>
    <b v="1"/>
    <s v="theater/plays"/>
    <n v="114"/>
    <n v="82.61"/>
    <x v="1"/>
    <s v="plays"/>
    <x v="3158"/>
  </r>
  <r>
    <n v="3159"/>
    <s v="Waxwing: A New Play"/>
    <s v="WAXWING is an exciting new world premiere of mythic (perhaps even apocalyptic!) proportions."/>
    <n v="1500"/>
    <n v="2002.22"/>
    <x v="0"/>
    <x v="0"/>
    <s v="USD"/>
    <n v="1326927600"/>
    <n v="1323221761"/>
    <b v="1"/>
    <n v="52"/>
    <b v="1"/>
    <s v="theater/plays"/>
    <n v="133"/>
    <n v="38.5"/>
    <x v="1"/>
    <s v="plays"/>
    <x v="3159"/>
  </r>
  <r>
    <n v="3160"/>
    <s v="We Play Chekhov"/>
    <s v="Two stories by Anton Chekhov adapted for the stage and performed back-to-back in a stunning live theatrical performance."/>
    <n v="4500"/>
    <n v="4569"/>
    <x v="0"/>
    <x v="0"/>
    <s v="USD"/>
    <n v="1407905940"/>
    <n v="1405923687"/>
    <b v="1"/>
    <n v="57"/>
    <b v="1"/>
    <s v="theater/plays"/>
    <n v="102"/>
    <n v="80.16"/>
    <x v="1"/>
    <s v="plays"/>
    <x v="3160"/>
  </r>
  <r>
    <n v="3161"/>
    <s v="Faustus"/>
    <s v="Iâ€™ll Be Right Back presents a story of murder and corruption. Faustus is a modern re-imagining of Christopher Marloweâ€™s classic tale."/>
    <n v="2000"/>
    <n v="2102"/>
    <x v="0"/>
    <x v="1"/>
    <s v="GBP"/>
    <n v="1413377522"/>
    <n v="1410785522"/>
    <b v="1"/>
    <n v="74"/>
    <b v="1"/>
    <s v="theater/plays"/>
    <n v="105"/>
    <n v="28.41"/>
    <x v="1"/>
    <s v="plays"/>
    <x v="3161"/>
  </r>
  <r>
    <n v="3162"/>
    <s v="Your Radio Adventure!"/>
    <s v="Radio show meets interactive novel, accompanied by live foley, music, and audience participation. YOU choose what happens next!"/>
    <n v="4000"/>
    <n v="5086"/>
    <x v="0"/>
    <x v="0"/>
    <s v="USD"/>
    <n v="1404698400"/>
    <n v="1402331262"/>
    <b v="1"/>
    <n v="63"/>
    <b v="1"/>
    <s v="theater/plays"/>
    <n v="127"/>
    <n v="80.73"/>
    <x v="1"/>
    <s v="plays"/>
    <x v="3162"/>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s v="plays"/>
    <x v="3163"/>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s v="plays"/>
    <x v="3164"/>
  </r>
  <r>
    <n v="3165"/>
    <s v="THE MOON PLAY"/>
    <s v="THE MOON PLAY is a new play written by Carolyn Gilliam. The play follows an astronaut on the moon who has lost his reason to explore."/>
    <n v="750"/>
    <n v="1220"/>
    <x v="0"/>
    <x v="0"/>
    <s v="USD"/>
    <n v="1304395140"/>
    <n v="1302493760"/>
    <b v="1"/>
    <n v="21"/>
    <b v="1"/>
    <s v="theater/plays"/>
    <n v="163"/>
    <n v="58.1"/>
    <x v="1"/>
    <s v="plays"/>
    <x v="3165"/>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s v="plays"/>
    <x v="3166"/>
  </r>
  <r>
    <n v="3167"/>
    <s v="Destiny is Judd Nelson: a new play at FringeNYC"/>
    <s v="What is destiny? Explore it with us this August at FringeNYC."/>
    <n v="3000"/>
    <n v="3485"/>
    <x v="0"/>
    <x v="0"/>
    <s v="USD"/>
    <n v="1406952781"/>
    <n v="1405743181"/>
    <b v="1"/>
    <n v="55"/>
    <b v="1"/>
    <s v="theater/plays"/>
    <n v="116"/>
    <n v="63.36"/>
    <x v="1"/>
    <s v="plays"/>
    <x v="3167"/>
  </r>
  <r>
    <n v="3168"/>
    <s v="Cosmicomics"/>
    <s v="A dazzling aerial show that brings to life the whimsical and romantic short stories of beloved fantasy author Italo Calvino."/>
    <n v="2500"/>
    <n v="3105"/>
    <x v="0"/>
    <x v="0"/>
    <s v="USD"/>
    <n v="1402696800"/>
    <n v="1399948353"/>
    <b v="1"/>
    <n v="61"/>
    <b v="1"/>
    <s v="theater/plays"/>
    <n v="124"/>
    <n v="50.9"/>
    <x v="1"/>
    <s v="plays"/>
    <x v="3168"/>
  </r>
  <r>
    <n v="3169"/>
    <s v="The Window"/>
    <s v="We're bringing The Window to the Cherry Lane Theater in January 2014."/>
    <n v="8000"/>
    <n v="8241"/>
    <x v="0"/>
    <x v="0"/>
    <s v="USD"/>
    <n v="1386910740"/>
    <n v="1384364561"/>
    <b v="1"/>
    <n v="82"/>
    <b v="1"/>
    <s v="theater/plays"/>
    <n v="103"/>
    <n v="100.5"/>
    <x v="1"/>
    <s v="plays"/>
    <x v="3169"/>
  </r>
  <r>
    <n v="3170"/>
    <s v="Ain't She Brave FringeNYC 2014 Project"/>
    <s v="An emotionally-charged journey through the history of black women in America told in reverse."/>
    <n v="2000"/>
    <n v="2245"/>
    <x v="0"/>
    <x v="0"/>
    <s v="USD"/>
    <n v="1404273600"/>
    <n v="1401414944"/>
    <b v="1"/>
    <n v="71"/>
    <b v="1"/>
    <s v="theater/plays"/>
    <n v="112"/>
    <n v="31.62"/>
    <x v="1"/>
    <s v="plays"/>
    <x v="317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s v="plays"/>
    <x v="317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s v="plays"/>
    <x v="317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s v="plays"/>
    <x v="3173"/>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s v="plays"/>
    <x v="3174"/>
  </r>
  <r>
    <n v="3175"/>
    <s v="The Killing Room"/>
    <s v="One Year Lease Theater Company's world premiere theater production of THE KILLING ROOM, by playwright Daniel Keene, March 2011 in NYC."/>
    <n v="5000"/>
    <n v="5478"/>
    <x v="0"/>
    <x v="0"/>
    <s v="USD"/>
    <n v="1297977427"/>
    <n v="1292793427"/>
    <b v="1"/>
    <n v="60"/>
    <b v="1"/>
    <s v="theater/plays"/>
    <n v="110"/>
    <n v="91.3"/>
    <x v="1"/>
    <s v="plays"/>
    <x v="3175"/>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s v="plays"/>
    <x v="317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s v="plays"/>
    <x v="3177"/>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s v="plays"/>
    <x v="3178"/>
  </r>
  <r>
    <n v="3179"/>
    <s v="I Do Wonder"/>
    <s v="A Sci-fi play in several vignettes that will narrate an alternate history in the mid-20th century."/>
    <n v="4200"/>
    <n v="4794.82"/>
    <x v="0"/>
    <x v="0"/>
    <s v="USD"/>
    <n v="1367859071"/>
    <n v="1365699071"/>
    <b v="1"/>
    <n v="62"/>
    <b v="1"/>
    <s v="theater/plays"/>
    <n v="114"/>
    <n v="77.34"/>
    <x v="1"/>
    <s v="plays"/>
    <x v="3179"/>
  </r>
  <r>
    <n v="3180"/>
    <s v="Glass Mountain: An Original Fairytale"/>
    <s v="A new tale of witches, fairies, cat-hunters and and bone-boilers from London theatre company Broken Glass."/>
    <n v="1200"/>
    <n v="1437"/>
    <x v="0"/>
    <x v="1"/>
    <s v="GBP"/>
    <n v="1403258049"/>
    <n v="1400666049"/>
    <b v="1"/>
    <n v="45"/>
    <b v="1"/>
    <s v="theater/plays"/>
    <n v="120"/>
    <n v="31.93"/>
    <x v="1"/>
    <s v="plays"/>
    <x v="3180"/>
  </r>
  <r>
    <n v="3181"/>
    <s v="ENDURING SONG"/>
    <s v="ENDURING SONG by award-winning Bear Trap Theatre, is a sweeping historical epic about love, loss and family set in the First Crusade."/>
    <n v="500"/>
    <n v="545"/>
    <x v="0"/>
    <x v="1"/>
    <s v="GBP"/>
    <n v="1402848000"/>
    <n v="1400570787"/>
    <b v="1"/>
    <n v="15"/>
    <b v="1"/>
    <s v="theater/plays"/>
    <n v="109"/>
    <n v="36.33"/>
    <x v="1"/>
    <s v="plays"/>
    <x v="3181"/>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s v="plays"/>
    <x v="3182"/>
  </r>
  <r>
    <n v="3183"/>
    <s v="The Seagull on The River"/>
    <s v="Anton Chekhov's The Seagull. An outdoor Amphitheater in Manhattan. Trees. A River. Daybreak."/>
    <n v="2500"/>
    <n v="2725"/>
    <x v="0"/>
    <x v="0"/>
    <s v="USD"/>
    <n v="1377284669"/>
    <n v="1375729469"/>
    <b v="1"/>
    <n v="68"/>
    <b v="1"/>
    <s v="theater/plays"/>
    <n v="109"/>
    <n v="40.07"/>
    <x v="1"/>
    <s v="plays"/>
    <x v="3183"/>
  </r>
  <r>
    <n v="3184"/>
    <s v="Equus at Frenetic Theatre"/>
    <s v="Equus is the story of a psychiatrist treating a teenaged boy who blinds six horses with a metal spike."/>
    <n v="4300"/>
    <n v="4610"/>
    <x v="0"/>
    <x v="0"/>
    <s v="USD"/>
    <n v="1404258631"/>
    <n v="1401666631"/>
    <b v="1"/>
    <n v="46"/>
    <b v="1"/>
    <s v="theater/plays"/>
    <n v="107"/>
    <n v="100.22"/>
    <x v="1"/>
    <s v="plays"/>
    <x v="3184"/>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s v="plays"/>
    <x v="3185"/>
  </r>
  <r>
    <n v="3186"/>
    <s v="Honest"/>
    <s v="Honest is an exciting and dark new play by Bristol based writer Alice Nicholas, touring the South of England and London this October."/>
    <n v="3200"/>
    <n v="3270"/>
    <x v="0"/>
    <x v="1"/>
    <s v="GBP"/>
    <n v="1410901200"/>
    <n v="1408313438"/>
    <b v="1"/>
    <n v="70"/>
    <b v="1"/>
    <s v="theater/plays"/>
    <n v="102"/>
    <n v="46.71"/>
    <x v="1"/>
    <s v="plays"/>
    <x v="318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s v="plays"/>
    <x v="3187"/>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s v="musical"/>
    <x v="3188"/>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s v="musical"/>
    <x v="3189"/>
  </r>
  <r>
    <n v="3190"/>
    <s v="Call It A Day Productions - THE LIFE"/>
    <s v="Call It A Day Productions is putting on their first full production in December and every little bit helps!"/>
    <n v="4000"/>
    <n v="0"/>
    <x v="2"/>
    <x v="5"/>
    <s v="CAD"/>
    <n v="1481258275"/>
    <n v="1478662675"/>
    <b v="0"/>
    <n v="0"/>
    <b v="0"/>
    <s v="theater/musical"/>
    <n v="0"/>
    <n v="0"/>
    <x v="1"/>
    <s v="musical"/>
    <x v="3190"/>
  </r>
  <r>
    <n v="3191"/>
    <s v="Decree 770: Europa"/>
    <s v="A brand new musical about the ban of contraception and abortion in Romania and the revolution that ended it all in 1989."/>
    <n v="3750"/>
    <n v="151"/>
    <x v="2"/>
    <x v="0"/>
    <s v="USD"/>
    <n v="1471370869"/>
    <n v="1466186869"/>
    <b v="0"/>
    <n v="4"/>
    <b v="0"/>
    <s v="theater/musical"/>
    <n v="4"/>
    <n v="37.75"/>
    <x v="1"/>
    <s v="musical"/>
    <x v="3191"/>
  </r>
  <r>
    <n v="3192"/>
    <s v="Arts in Conflict"/>
    <s v="This project challenges social issues affecting young people in areas of deprivation within the Belfast area (Northern Ireland)."/>
    <n v="10000"/>
    <n v="102"/>
    <x v="2"/>
    <x v="1"/>
    <s v="GBP"/>
    <n v="1425160800"/>
    <n v="1421274859"/>
    <b v="0"/>
    <n v="8"/>
    <b v="0"/>
    <s v="theater/musical"/>
    <n v="1"/>
    <n v="12.75"/>
    <x v="1"/>
    <s v="musical"/>
    <x v="3192"/>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s v="musical"/>
    <x v="3193"/>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s v="musical"/>
    <x v="3194"/>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s v="musical"/>
    <x v="3195"/>
  </r>
  <r>
    <n v="3196"/>
    <s v="Our Modern Lives"/>
    <s v="Help five college students as they journey to bring their groundbreaking new musical &quot;Our Modern Lives&quot; to Broadway!"/>
    <n v="3000000"/>
    <n v="1800"/>
    <x v="2"/>
    <x v="0"/>
    <s v="USD"/>
    <n v="1438437600"/>
    <n v="1433254875"/>
    <b v="0"/>
    <n v="6"/>
    <b v="0"/>
    <s v="theater/musical"/>
    <n v="0"/>
    <n v="300"/>
    <x v="1"/>
    <s v="musical"/>
    <x v="3196"/>
  </r>
  <r>
    <n v="3197"/>
    <s v="Mirror, mirror on the wall"/>
    <s v="This years most important stage project for young artists in our region. www.ungespor.no"/>
    <n v="10000"/>
    <n v="1145"/>
    <x v="2"/>
    <x v="10"/>
    <s v="NOK"/>
    <n v="1423050618"/>
    <n v="1420458618"/>
    <b v="0"/>
    <n v="4"/>
    <b v="0"/>
    <s v="theater/musical"/>
    <n v="11"/>
    <n v="286.25"/>
    <x v="1"/>
    <s v="musical"/>
    <x v="3197"/>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s v="musical"/>
    <x v="3198"/>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s v="musical"/>
    <x v="3199"/>
  </r>
  <r>
    <n v="3200"/>
    <s v="ROAD TO THE KINGDOM"/>
    <s v="An extremely unique musical play with an exciting, fun filled, dramatic twist. You will discover what lies ahead on the Road to Kingdom"/>
    <n v="50000"/>
    <n v="1"/>
    <x v="2"/>
    <x v="0"/>
    <s v="USD"/>
    <n v="1461994440"/>
    <n v="1459410101"/>
    <b v="0"/>
    <n v="1"/>
    <b v="0"/>
    <s v="theater/musical"/>
    <n v="0"/>
    <n v="1"/>
    <x v="1"/>
    <s v="musical"/>
    <x v="320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s v="musical"/>
    <x v="3201"/>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s v="musical"/>
    <x v="3202"/>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s v="musical"/>
    <x v="3203"/>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s v="musical"/>
    <x v="3204"/>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s v="musical"/>
    <x v="3205"/>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s v="musical"/>
    <x v="3206"/>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s v="musical"/>
    <x v="32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s v="plays"/>
    <x v="3208"/>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s v="plays"/>
    <x v="3209"/>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s v="plays"/>
    <x v="321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s v="plays"/>
    <x v="3211"/>
  </r>
  <r>
    <n v="3212"/>
    <s v="Campo Maldito"/>
    <s v="Help us bring our production of Campo Maldito to New York AND San Francisco!"/>
    <n v="4000"/>
    <n v="5050"/>
    <x v="0"/>
    <x v="0"/>
    <s v="USD"/>
    <n v="1407524751"/>
    <n v="1404932751"/>
    <b v="1"/>
    <n v="94"/>
    <b v="1"/>
    <s v="theater/plays"/>
    <n v="126"/>
    <n v="53.72"/>
    <x v="1"/>
    <s v="plays"/>
    <x v="3212"/>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s v="plays"/>
    <x v="3213"/>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s v="plays"/>
    <x v="3214"/>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s v="plays"/>
    <x v="3215"/>
  </r>
  <r>
    <n v="3216"/>
    <s v="BRUTE"/>
    <s v="Brute (winner of the 2015 IdeasTap Underbelly Award) is new writing based on the true story of a rather twisted, horrible schoolgirl."/>
    <n v="2000"/>
    <n v="2001"/>
    <x v="0"/>
    <x v="1"/>
    <s v="GBP"/>
    <n v="1436625000"/>
    <n v="1433934371"/>
    <b v="1"/>
    <n v="35"/>
    <b v="1"/>
    <s v="theater/plays"/>
    <n v="100"/>
    <n v="57.17"/>
    <x v="1"/>
    <s v="plays"/>
    <x v="3216"/>
  </r>
  <r>
    <n v="3217"/>
    <s v="Wake Up Call @ IRT Theater"/>
    <s v="Wake Up Call is a comedic play about a group of hotel employees working on Christmas Eve."/>
    <n v="4500"/>
    <n v="5221"/>
    <x v="0"/>
    <x v="0"/>
    <s v="USD"/>
    <n v="1478264784"/>
    <n v="1475672784"/>
    <b v="1"/>
    <n v="104"/>
    <b v="1"/>
    <s v="theater/plays"/>
    <n v="116"/>
    <n v="50.2"/>
    <x v="1"/>
    <s v="plays"/>
    <x v="3217"/>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s v="plays"/>
    <x v="3218"/>
  </r>
  <r>
    <n v="3219"/>
    <s v="Eyes Closed - The First In-Dream Theater Experience"/>
    <s v="Eyes Closed is a collaborative play and docudrama about New Yorkers and their dreams."/>
    <n v="20000"/>
    <n v="20022"/>
    <x v="0"/>
    <x v="0"/>
    <s v="USD"/>
    <n v="1427063747"/>
    <n v="1424043347"/>
    <b v="1"/>
    <n v="119"/>
    <b v="1"/>
    <s v="theater/plays"/>
    <n v="100"/>
    <n v="168.25"/>
    <x v="1"/>
    <s v="plays"/>
    <x v="3219"/>
  </r>
  <r>
    <n v="3220"/>
    <s v="Burners"/>
    <s v="A sci-fi thriller for the stage opening March 10 in Los Angeles."/>
    <n v="15000"/>
    <n v="15126"/>
    <x v="0"/>
    <x v="0"/>
    <s v="USD"/>
    <n v="1489352400"/>
    <n v="1486411204"/>
    <b v="1"/>
    <n v="59"/>
    <b v="1"/>
    <s v="theater/plays"/>
    <n v="101"/>
    <n v="256.37"/>
    <x v="1"/>
    <s v="plays"/>
    <x v="322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s v="plays"/>
    <x v="3221"/>
  </r>
  <r>
    <n v="3222"/>
    <s v="Shakespeare in ASL - and FREE for everyone"/>
    <s v="Shakespeare's classic re-imagined as a spoken and signed production for deaf and hearing audiences"/>
    <n v="2500"/>
    <n v="3120"/>
    <x v="0"/>
    <x v="0"/>
    <s v="USD"/>
    <n v="1445722140"/>
    <n v="1443016697"/>
    <b v="1"/>
    <n v="84"/>
    <b v="1"/>
    <s v="theater/plays"/>
    <n v="125"/>
    <n v="37.14"/>
    <x v="1"/>
    <s v="plays"/>
    <x v="3222"/>
  </r>
  <r>
    <n v="3223"/>
    <s v="Good People by David Lindsay-Abaire at Waterfront Playhouse"/>
    <s v="Bringing David Lindsay-Abaire's award-winning story of our times to the East Bay."/>
    <n v="3100"/>
    <n v="3395"/>
    <x v="0"/>
    <x v="0"/>
    <s v="USD"/>
    <n v="1440100976"/>
    <n v="1437508976"/>
    <b v="1"/>
    <n v="74"/>
    <b v="1"/>
    <s v="theater/plays"/>
    <n v="110"/>
    <n v="45.88"/>
    <x v="1"/>
    <s v="plays"/>
    <x v="3223"/>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s v="plays"/>
    <x v="3224"/>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s v="plays"/>
    <x v="3225"/>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s v="plays"/>
    <x v="322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r>
  <r>
    <n v="3228"/>
    <s v="Hear Me Roar: A Season of Powerful Women"/>
    <s v="A Season of Powerful Women. A Season of Defiance."/>
    <n v="7000"/>
    <n v="7164"/>
    <x v="0"/>
    <x v="0"/>
    <s v="USD"/>
    <n v="1450328340"/>
    <n v="1447606884"/>
    <b v="1"/>
    <n v="37"/>
    <b v="1"/>
    <s v="theater/plays"/>
    <n v="102"/>
    <n v="193.62"/>
    <x v="1"/>
    <s v="plays"/>
    <x v="3228"/>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s v="plays"/>
    <x v="3229"/>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s v="plays"/>
    <x v="323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s v="plays"/>
    <x v="3232"/>
  </r>
  <r>
    <n v="3233"/>
    <s v="64 Squares"/>
    <s v="64 Squares is an autobiographical one-man exploration of the internal chess game played to reconcile relationships."/>
    <n v="5000"/>
    <n v="5940"/>
    <x v="0"/>
    <x v="0"/>
    <s v="USD"/>
    <n v="1488482355"/>
    <n v="1485890355"/>
    <b v="0"/>
    <n v="61"/>
    <b v="1"/>
    <s v="theater/plays"/>
    <n v="119"/>
    <n v="97.38"/>
    <x v="1"/>
    <s v="plays"/>
    <x v="3233"/>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s v="plays"/>
    <x v="3234"/>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s v="plays"/>
    <x v="3235"/>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s v="plays"/>
    <x v="3236"/>
  </r>
  <r>
    <n v="3237"/>
    <s v="Celebrating 20 years of The 24 Hour Plays around the world!"/>
    <s v="An annual campaign supporting our intensive for artists 25 and under."/>
    <n v="35000"/>
    <n v="35275.64"/>
    <x v="0"/>
    <x v="0"/>
    <s v="USD"/>
    <n v="1443499140"/>
    <n v="1441452184"/>
    <b v="1"/>
    <n v="269"/>
    <b v="1"/>
    <s v="theater/plays"/>
    <n v="101"/>
    <n v="131.13999999999999"/>
    <x v="1"/>
    <s v="plays"/>
    <x v="3237"/>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s v="plays"/>
    <x v="323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s v="plays"/>
    <x v="3239"/>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s v="plays"/>
    <x v="324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s v="plays"/>
    <x v="3241"/>
  </r>
  <r>
    <n v="3242"/>
    <s v="First Day Off in a Long Time by Brian Finkelstein"/>
    <s v="First Day Off in a Long Time is a comedy show...            _x000a_About suicide."/>
    <n v="10000"/>
    <n v="12730.42"/>
    <x v="0"/>
    <x v="0"/>
    <s v="USD"/>
    <n v="1411150092"/>
    <n v="1408558092"/>
    <b v="1"/>
    <n v="183"/>
    <b v="1"/>
    <s v="theater/plays"/>
    <n v="127"/>
    <n v="69.569999999999993"/>
    <x v="1"/>
    <s v="plays"/>
    <x v="3242"/>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s v="plays"/>
    <x v="3243"/>
  </r>
  <r>
    <n v="3244"/>
    <s v="'Time Please'"/>
    <s v="'Time Please' is a black comedy set in a failing public house in a run-down part of town, where things are about to get messy."/>
    <n v="1600"/>
    <n v="1647"/>
    <x v="0"/>
    <x v="1"/>
    <s v="GBP"/>
    <n v="1480613982"/>
    <n v="1478018382"/>
    <b v="0"/>
    <n v="69"/>
    <b v="1"/>
    <s v="theater/plays"/>
    <n v="103"/>
    <n v="23.87"/>
    <x v="1"/>
    <s v="plays"/>
    <x v="3244"/>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s v="plays"/>
    <x v="3245"/>
  </r>
  <r>
    <n v="3246"/>
    <s v="The Gray Man"/>
    <s v="The Gray Man isnâ€™t real. Heâ€™s a ghost story, a boogeyman, a tale mothers make up to keep their children safe."/>
    <n v="10000"/>
    <n v="11122"/>
    <x v="0"/>
    <x v="0"/>
    <s v="USD"/>
    <n v="1442030340"/>
    <n v="1439551200"/>
    <b v="1"/>
    <n v="193"/>
    <b v="1"/>
    <s v="theater/plays"/>
    <n v="111"/>
    <n v="57.63"/>
    <x v="1"/>
    <s v="plays"/>
    <x v="324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s v="plays"/>
    <x v="3247"/>
  </r>
  <r>
    <n v="3248"/>
    <s v="Honest Accomplice Theatre 2015-16 Season"/>
    <s v="Honest Accomplice Theatre produces theatre for social change."/>
    <n v="12000"/>
    <n v="12095"/>
    <x v="0"/>
    <x v="0"/>
    <s v="USD"/>
    <n v="1428178757"/>
    <n v="1425590357"/>
    <b v="1"/>
    <n v="200"/>
    <b v="1"/>
    <s v="theater/plays"/>
    <n v="101"/>
    <n v="60.48"/>
    <x v="1"/>
    <s v="plays"/>
    <x v="32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s v="plays"/>
    <x v="3249"/>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s v="plays"/>
    <x v="3250"/>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s v="plays"/>
    <x v="3251"/>
  </r>
  <r>
    <n v="3252"/>
    <s v="Modern Love"/>
    <s v="How do we navigate the boundaries between friendship, sexual intimacy and obsessive desire?"/>
    <n v="2250"/>
    <n v="2876"/>
    <x v="0"/>
    <x v="1"/>
    <s v="GBP"/>
    <n v="1473247240"/>
    <n v="1470655240"/>
    <b v="1"/>
    <n v="50"/>
    <b v="1"/>
    <s v="theater/plays"/>
    <n v="128"/>
    <n v="57.52"/>
    <x v="1"/>
    <s v="plays"/>
    <x v="3252"/>
  </r>
  <r>
    <n v="3253"/>
    <s v="EMPATHITRAX, a new play by Ana Nogueira"/>
    <s v="Can you ever truly feel what someone else is feeling?_x000a_Do you want to?"/>
    <n v="20000"/>
    <n v="20365"/>
    <x v="0"/>
    <x v="0"/>
    <s v="USD"/>
    <n v="1473306300"/>
    <n v="1471701028"/>
    <b v="1"/>
    <n v="115"/>
    <b v="1"/>
    <s v="theater/plays"/>
    <n v="102"/>
    <n v="177.09"/>
    <x v="1"/>
    <s v="plays"/>
    <x v="3253"/>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s v="plays"/>
    <x v="3254"/>
  </r>
  <r>
    <n v="3255"/>
    <s v="Henry V"/>
    <s v="5 Actors, 30 Characters, 90 Minutes._x000a_Let us transport you from London to the fields of Agincourt, using the power of your imagination."/>
    <n v="300"/>
    <n v="525"/>
    <x v="0"/>
    <x v="1"/>
    <s v="GBP"/>
    <n v="1412706375"/>
    <n v="1410114375"/>
    <b v="1"/>
    <n v="18"/>
    <b v="1"/>
    <s v="theater/plays"/>
    <n v="175"/>
    <n v="29.17"/>
    <x v="1"/>
    <s v="plays"/>
    <x v="325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s v="plays"/>
    <x v="325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s v="plays"/>
    <x v="3257"/>
  </r>
  <r>
    <n v="3258"/>
    <s v="Bluebirds by Joe Brondo"/>
    <s v="A guy named Walt steals a book and plans to sell it to get his life on track... until his wife finds out."/>
    <n v="7000"/>
    <n v="7365"/>
    <x v="0"/>
    <x v="0"/>
    <s v="USD"/>
    <n v="1420751861"/>
    <n v="1418159861"/>
    <b v="1"/>
    <n v="75"/>
    <b v="1"/>
    <s v="theater/plays"/>
    <n v="105"/>
    <n v="98.2"/>
    <x v="1"/>
    <s v="plays"/>
    <x v="3258"/>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s v="plays"/>
    <x v="3259"/>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s v="plays"/>
    <x v="3260"/>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s v="plays"/>
    <x v="3261"/>
  </r>
  <r>
    <n v="3262"/>
    <s v="Prison Boxing: A New Play by Leah Joki"/>
    <s v="A one-woman theatrical exploration of the prison system and its inhabitants."/>
    <n v="12200"/>
    <n v="12571"/>
    <x v="0"/>
    <x v="0"/>
    <s v="USD"/>
    <n v="1419220800"/>
    <n v="1416555262"/>
    <b v="1"/>
    <n v="134"/>
    <b v="1"/>
    <s v="theater/plays"/>
    <n v="103"/>
    <n v="93.81"/>
    <x v="1"/>
    <s v="plays"/>
    <x v="3262"/>
  </r>
  <r>
    <n v="3263"/>
    <s v="Titus Andronicus (with an all-female cast &amp; crew)"/>
    <s v="Shakespeare's bloodiest tragedy, performed and produced exclusively by women."/>
    <n v="2500"/>
    <n v="2804.16"/>
    <x v="0"/>
    <x v="0"/>
    <s v="USD"/>
    <n v="1446238800"/>
    <n v="1444220588"/>
    <b v="1"/>
    <n v="68"/>
    <b v="1"/>
    <s v="theater/plays"/>
    <n v="112"/>
    <n v="41.24"/>
    <x v="1"/>
    <s v="plays"/>
    <x v="3263"/>
  </r>
  <r>
    <n v="3264"/>
    <s v="Kapow-i GoGo at The PIT"/>
    <s v="The three part comedic saga of Kapow-i GoGo, who saves the world.  Again.  And again."/>
    <n v="2500"/>
    <n v="2575"/>
    <x v="0"/>
    <x v="0"/>
    <s v="USD"/>
    <n v="1422482400"/>
    <n v="1421089938"/>
    <b v="1"/>
    <n v="49"/>
    <b v="1"/>
    <s v="theater/plays"/>
    <n v="103"/>
    <n v="52.55"/>
    <x v="1"/>
    <s v="plays"/>
    <x v="3264"/>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s v="plays"/>
    <x v="3265"/>
  </r>
  <r>
    <n v="3266"/>
    <s v="Macbeth"/>
    <s v="An original version of Shakespeare's masterpiece that emphasizes family and explores the destruction of blood ties"/>
    <n v="6000"/>
    <n v="7877"/>
    <x v="0"/>
    <x v="0"/>
    <s v="USD"/>
    <n v="1434142800"/>
    <n v="1431435122"/>
    <b v="1"/>
    <n v="163"/>
    <b v="1"/>
    <s v="theater/plays"/>
    <n v="131"/>
    <n v="48.33"/>
    <x v="1"/>
    <s v="plays"/>
    <x v="326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s v="plays"/>
    <x v="3267"/>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s v="plays"/>
    <x v="326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s v="plays"/>
    <x v="3269"/>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s v="plays"/>
    <x v="3270"/>
  </r>
  <r>
    <n v="3271"/>
    <s v="Saxon Court at Southwark Playhouse"/>
    <s v="A razor sharp satire to darken your Christmas."/>
    <n v="1500"/>
    <n v="1950"/>
    <x v="0"/>
    <x v="1"/>
    <s v="GBP"/>
    <n v="1414927775"/>
    <n v="1412332175"/>
    <b v="1"/>
    <n v="51"/>
    <b v="1"/>
    <s v="theater/plays"/>
    <n v="130"/>
    <n v="38.24"/>
    <x v="1"/>
    <s v="plays"/>
    <x v="3271"/>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s v="plays"/>
    <x v="3272"/>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s v="plays"/>
    <x v="3273"/>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s v="plays"/>
    <x v="3274"/>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s v="plays"/>
    <x v="3275"/>
  </r>
  <r>
    <n v="3276"/>
    <s v="We The Astronomers"/>
    <s v="In 2016, KO Theatre presents a world premiere play in Toronto, ON about faith, home, and the secrets we keep from those we love."/>
    <n v="4500"/>
    <n v="5258"/>
    <x v="0"/>
    <x v="5"/>
    <s v="CAD"/>
    <n v="1459483140"/>
    <n v="1456526879"/>
    <b v="1"/>
    <n v="100"/>
    <b v="1"/>
    <s v="theater/plays"/>
    <n v="117"/>
    <n v="52.58"/>
    <x v="1"/>
    <s v="plays"/>
    <x v="327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s v="plays"/>
    <x v="3277"/>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s v="plays"/>
    <x v="3278"/>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s v="plays"/>
    <x v="327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s v="plays"/>
    <x v="328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s v="plays"/>
    <x v="328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s v="plays"/>
    <x v="3282"/>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s v="plays"/>
    <x v="3283"/>
  </r>
  <r>
    <n v="3284"/>
    <s v="Help fund Black Enough!"/>
    <s v="Black Enough is an LSU student-staged performance exploring the effects of white supremacy on the black community."/>
    <n v="3000"/>
    <n v="3048"/>
    <x v="0"/>
    <x v="0"/>
    <s v="USD"/>
    <n v="1454047140"/>
    <n v="1452546853"/>
    <b v="0"/>
    <n v="15"/>
    <b v="1"/>
    <s v="theater/plays"/>
    <n v="102"/>
    <n v="203.2"/>
    <x v="1"/>
    <s v="plays"/>
    <x v="3284"/>
  </r>
  <r>
    <n v="3285"/>
    <s v="By Morning"/>
    <s v="A new play by Matthew Gasda"/>
    <n v="4999"/>
    <n v="5604"/>
    <x v="0"/>
    <x v="0"/>
    <s v="USD"/>
    <n v="1488258000"/>
    <n v="1485556626"/>
    <b v="0"/>
    <n v="81"/>
    <b v="1"/>
    <s v="theater/plays"/>
    <n v="112"/>
    <n v="69.19"/>
    <x v="1"/>
    <s v="plays"/>
    <x v="3285"/>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s v="plays"/>
    <x v="3286"/>
  </r>
  <r>
    <n v="3287"/>
    <s v="Three Things: Stories About Life"/>
    <s v="An inspirational one-man play about crisis, community, and the search for wholeness."/>
    <n v="2500"/>
    <n v="2500"/>
    <x v="0"/>
    <x v="5"/>
    <s v="CAD"/>
    <n v="1448733628"/>
    <n v="1446573628"/>
    <b v="0"/>
    <n v="34"/>
    <b v="1"/>
    <s v="theater/plays"/>
    <n v="100"/>
    <n v="73.53"/>
    <x v="1"/>
    <s v="plays"/>
    <x v="3287"/>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s v="plays"/>
    <x v="3288"/>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s v="plays"/>
    <x v="3289"/>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s v="plays"/>
    <x v="3290"/>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s v="plays"/>
    <x v="3291"/>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s v="plays"/>
    <x v="3292"/>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s v="plays"/>
    <x v="3293"/>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s v="plays"/>
    <x v="3294"/>
  </r>
  <r>
    <n v="3295"/>
    <s v="The Divine Comedy Show"/>
    <s v="A comedic drama about The Devil and his quest to take a bride and to Hell with the consequences, no matter what they may be."/>
    <n v="700"/>
    <n v="720.01"/>
    <x v="0"/>
    <x v="1"/>
    <s v="GBP"/>
    <n v="1474886229"/>
    <n v="1472294229"/>
    <b v="0"/>
    <n v="27"/>
    <b v="1"/>
    <s v="theater/plays"/>
    <n v="103"/>
    <n v="26.67"/>
    <x v="1"/>
    <s v="plays"/>
    <x v="3295"/>
  </r>
  <r>
    <n v="3296"/>
    <s v="Alix in Wundergarten"/>
    <s v="A dark theatrical comedy about four actors recording a warped radio version of Lewis Carroll's 'Alice's Adventures in Wonderland'."/>
    <n v="1500"/>
    <n v="2161"/>
    <x v="0"/>
    <x v="1"/>
    <s v="GBP"/>
    <n v="1448229600"/>
    <n v="1446401372"/>
    <b v="0"/>
    <n v="47"/>
    <b v="1"/>
    <s v="theater/plays"/>
    <n v="144"/>
    <n v="45.98"/>
    <x v="1"/>
    <s v="plays"/>
    <x v="3296"/>
  </r>
  <r>
    <n v="3297"/>
    <s v="MY EYES WENT DARK"/>
    <s v="A father loses his family in a freak plane crash and goes on to murder the air traffic controller he holds responsible."/>
    <n v="5500"/>
    <n v="5504"/>
    <x v="0"/>
    <x v="1"/>
    <s v="GBP"/>
    <n v="1438037940"/>
    <n v="1436380256"/>
    <b v="0"/>
    <n v="44"/>
    <b v="1"/>
    <s v="theater/plays"/>
    <n v="100"/>
    <n v="125.09"/>
    <x v="1"/>
    <s v="plays"/>
    <x v="329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s v="plays"/>
    <x v="3298"/>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s v="plays"/>
    <x v="3299"/>
  </r>
  <r>
    <n v="3300"/>
    <s v="MAX &amp; ELSA: NO MUSIC. NO CHILDREN."/>
    <s v="A subversive parody about the two people for whom the hills were NOT alive with THE SOUND OF MUSIC."/>
    <n v="3000"/>
    <n v="4085"/>
    <x v="0"/>
    <x v="0"/>
    <s v="USD"/>
    <n v="1430329862"/>
    <n v="1428515462"/>
    <b v="0"/>
    <n v="88"/>
    <b v="1"/>
    <s v="theater/plays"/>
    <n v="136"/>
    <n v="46.42"/>
    <x v="1"/>
    <s v="plays"/>
    <x v="330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s v="plays"/>
    <x v="3301"/>
  </r>
  <r>
    <n v="3302"/>
    <s v="El muro de BorÃ­s KiÃ©n"/>
    <s v="FilosofÃ­a de los anÃ³nimos"/>
    <n v="8400"/>
    <n v="8685"/>
    <x v="0"/>
    <x v="3"/>
    <s v="EUR"/>
    <n v="1481099176"/>
    <n v="1478507176"/>
    <b v="0"/>
    <n v="50"/>
    <b v="1"/>
    <s v="theater/plays"/>
    <n v="103"/>
    <n v="173.7"/>
    <x v="1"/>
    <s v="plays"/>
    <x v="3302"/>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s v="plays"/>
    <x v="3303"/>
  </r>
  <r>
    <n v="3304"/>
    <s v="I Can Ski Forever 3"/>
    <s v="A musical comedy production celebrating the unique, lovable, insufferable ski culture of the modern day mountain town."/>
    <n v="15000"/>
    <n v="15677.5"/>
    <x v="0"/>
    <x v="0"/>
    <s v="USD"/>
    <n v="1482418752"/>
    <n v="1479826752"/>
    <b v="0"/>
    <n v="175"/>
    <b v="1"/>
    <s v="theater/plays"/>
    <n v="105"/>
    <n v="89.59"/>
    <x v="1"/>
    <s v="plays"/>
    <x v="3304"/>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s v="plays"/>
    <x v="33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s v="plays"/>
    <x v="330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s v="plays"/>
    <x v="3307"/>
  </r>
  <r>
    <n v="3308"/>
    <s v="A Hand of Talons"/>
    <s v="Descend into the dark world of steampunk noir in this thrilling new play, written by Maggie Lee and directed by Amy Poisson!"/>
    <n v="3500"/>
    <n v="4280"/>
    <x v="0"/>
    <x v="0"/>
    <s v="USD"/>
    <n v="1460581365"/>
    <n v="1458766965"/>
    <b v="0"/>
    <n v="57"/>
    <b v="1"/>
    <s v="theater/plays"/>
    <n v="122"/>
    <n v="75.09"/>
    <x v="1"/>
    <s v="plays"/>
    <x v="3308"/>
  </r>
  <r>
    <n v="3309"/>
    <s v="Collision Course"/>
    <s v="Two unlikely friends, a garage, tinned beans &amp; the end of the world."/>
    <n v="350"/>
    <n v="558"/>
    <x v="0"/>
    <x v="1"/>
    <s v="GBP"/>
    <n v="1476632178"/>
    <n v="1473953778"/>
    <b v="0"/>
    <n v="31"/>
    <b v="1"/>
    <s v="theater/plays"/>
    <n v="159"/>
    <n v="18"/>
    <x v="1"/>
    <s v="plays"/>
    <x v="3309"/>
  </r>
  <r>
    <n v="3310"/>
    <s v="The Island Boys: A New Play"/>
    <s v="A new play about coming coming home, recovery, and trying to find God in the process."/>
    <n v="6500"/>
    <n v="6505"/>
    <x v="0"/>
    <x v="0"/>
    <s v="USD"/>
    <n v="1444169825"/>
    <n v="1441577825"/>
    <b v="0"/>
    <n v="31"/>
    <b v="1"/>
    <s v="theater/plays"/>
    <n v="100"/>
    <n v="209.84"/>
    <x v="1"/>
    <s v="plays"/>
    <x v="331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s v="plays"/>
    <x v="3311"/>
  </r>
  <r>
    <n v="3312"/>
    <s v="Richard III"/>
    <s v="Bare Theatre presents one of Shakespeare's most notorious characters in the final chapter of the War of the Roses saga."/>
    <n v="2500"/>
    <n v="2501"/>
    <x v="0"/>
    <x v="0"/>
    <s v="USD"/>
    <n v="1478901600"/>
    <n v="1477077946"/>
    <b v="0"/>
    <n v="41"/>
    <b v="1"/>
    <s v="theater/plays"/>
    <n v="100"/>
    <n v="61"/>
    <x v="1"/>
    <s v="plays"/>
    <x v="3312"/>
  </r>
  <r>
    <n v="3313"/>
    <s v="Melbin the Accidental"/>
    <s v="A modern reworking of Shakespeare's histories and tragedies in iambic pentameter to talk of death, love, and race."/>
    <n v="2000"/>
    <n v="2321"/>
    <x v="0"/>
    <x v="0"/>
    <s v="USD"/>
    <n v="1453856400"/>
    <n v="1452664317"/>
    <b v="0"/>
    <n v="29"/>
    <b v="1"/>
    <s v="theater/plays"/>
    <n v="116"/>
    <n v="80.03"/>
    <x v="1"/>
    <s v="plays"/>
    <x v="3313"/>
  </r>
  <r>
    <n v="3314"/>
    <s v="The White Bike"/>
    <s v="I want to add a new perspective to the cycling safety debate by taking my play THE WHITE BIKE to the Edinburgh Festival of Cycling"/>
    <n v="800"/>
    <n v="1686"/>
    <x v="0"/>
    <x v="1"/>
    <s v="GBP"/>
    <n v="1431115500"/>
    <n v="1428733511"/>
    <b v="0"/>
    <n v="58"/>
    <b v="1"/>
    <s v="theater/plays"/>
    <n v="211"/>
    <n v="29.07"/>
    <x v="1"/>
    <s v="plays"/>
    <x v="331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s v="plays"/>
    <x v="3315"/>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s v="plays"/>
    <x v="3316"/>
  </r>
  <r>
    <n v="3317"/>
    <s v="Seven Minutes in Eternity"/>
    <s v="Andy Boyd's epic new satire about heroes and villains, humankind's search for glory, and fascism in America"/>
    <n v="1050"/>
    <n v="1115"/>
    <x v="0"/>
    <x v="0"/>
    <s v="USD"/>
    <n v="1465347424"/>
    <n v="1462755424"/>
    <b v="0"/>
    <n v="18"/>
    <b v="1"/>
    <s v="theater/plays"/>
    <n v="106"/>
    <n v="61.94"/>
    <x v="1"/>
    <s v="plays"/>
    <x v="3317"/>
  </r>
  <r>
    <n v="3318"/>
    <s v="ROOMIES - Atlantic Canada Tour 2016-17"/>
    <s v="Help us strengthen and inspire disability arts in Atlantic Canada"/>
    <n v="2000"/>
    <n v="2512"/>
    <x v="0"/>
    <x v="5"/>
    <s v="CAD"/>
    <n v="1460341800"/>
    <n v="1456902893"/>
    <b v="0"/>
    <n v="32"/>
    <b v="1"/>
    <s v="theater/plays"/>
    <n v="126"/>
    <n v="78.5"/>
    <x v="1"/>
    <s v="plays"/>
    <x v="3318"/>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r>
  <r>
    <n v="3320"/>
    <s v="Mama Threw Me So High &amp; He Who Speaks"/>
    <s v="Imaginary Theater Company presents two modern day tall tales about family, resilience and redemption."/>
    <n v="2500"/>
    <n v="2525"/>
    <x v="0"/>
    <x v="0"/>
    <s v="USD"/>
    <n v="1466557557"/>
    <n v="1463965557"/>
    <b v="0"/>
    <n v="38"/>
    <b v="1"/>
    <s v="theater/plays"/>
    <n v="101"/>
    <n v="66.45"/>
    <x v="1"/>
    <s v="plays"/>
    <x v="3320"/>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s v="plays"/>
    <x v="3321"/>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s v="plays"/>
    <x v="3322"/>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s v="plays"/>
    <x v="3323"/>
  </r>
  <r>
    <n v="3324"/>
    <s v="At Swim, Two Boys"/>
    <s v="The play tells the story of Jim and Doyler and their friendship on the brink of Irish independence."/>
    <n v="1500"/>
    <n v="1525"/>
    <x v="0"/>
    <x v="17"/>
    <s v="EUR"/>
    <n v="1465135190"/>
    <n v="1463925590"/>
    <b v="0"/>
    <n v="10"/>
    <b v="1"/>
    <s v="theater/plays"/>
    <n v="102"/>
    <n v="152.5"/>
    <x v="1"/>
    <s v="plays"/>
    <x v="3324"/>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s v="plays"/>
    <x v="3325"/>
  </r>
  <r>
    <n v="3326"/>
    <s v="Me? A Caregiver?"/>
    <s v="An edgy, hilarious, compassionate and honest show to help caregivers find courage, trust their instincts and above all, to laugh."/>
    <n v="8000"/>
    <n v="8110"/>
    <x v="0"/>
    <x v="0"/>
    <s v="USD"/>
    <n v="1425830905"/>
    <n v="1423242505"/>
    <b v="0"/>
    <n v="57"/>
    <b v="1"/>
    <s v="theater/plays"/>
    <n v="101"/>
    <n v="142.28"/>
    <x v="1"/>
    <s v="plays"/>
    <x v="332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s v="plays"/>
    <x v="3327"/>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s v="plays"/>
    <x v="3328"/>
  </r>
  <r>
    <n v="3329"/>
    <s v="Jestia and Raedon"/>
    <s v="Jestia and Raedon is a brand new romantic comedy play going to the Edinburgh Fringe Festival this summer."/>
    <n v="1000"/>
    <n v="1168"/>
    <x v="0"/>
    <x v="1"/>
    <s v="GBP"/>
    <n v="1406502000"/>
    <n v="1405583108"/>
    <b v="0"/>
    <n v="26"/>
    <b v="1"/>
    <s v="theater/plays"/>
    <n v="117"/>
    <n v="44.92"/>
    <x v="1"/>
    <s v="plays"/>
    <x v="3329"/>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s v="plays"/>
    <x v="333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s v="plays"/>
    <x v="3331"/>
  </r>
  <r>
    <n v="3332"/>
    <s v="Cortez"/>
    <s v="Two marine biologists are at odds during an important expedition. When a stranded shark refuses to die, things get weird."/>
    <n v="6000"/>
    <n v="6000"/>
    <x v="0"/>
    <x v="0"/>
    <s v="USD"/>
    <n v="1405802330"/>
    <n v="1403210330"/>
    <b v="0"/>
    <n v="83"/>
    <b v="1"/>
    <s v="theater/plays"/>
    <n v="100"/>
    <n v="72.290000000000006"/>
    <x v="1"/>
    <s v="plays"/>
    <x v="3332"/>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s v="plays"/>
    <x v="3333"/>
  </r>
  <r>
    <n v="3334"/>
    <s v="The Saltbox Theatre Collective Seed Money Project"/>
    <s v="The Saltbox Theatre Collective is a brand new not-for-profit theatre company in Illinois."/>
    <n v="3871"/>
    <n v="5366"/>
    <x v="0"/>
    <x v="0"/>
    <s v="USD"/>
    <n v="1438259422"/>
    <n v="1435667422"/>
    <b v="0"/>
    <n v="46"/>
    <b v="1"/>
    <s v="theater/plays"/>
    <n v="139"/>
    <n v="116.65"/>
    <x v="1"/>
    <s v="plays"/>
    <x v="3334"/>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s v="plays"/>
    <x v="3335"/>
  </r>
  <r>
    <n v="3336"/>
    <s v="WILDE TALES"/>
    <s v="A theatrical adaptation of Oscar Wilde's short stories, presented by Suitcase Civilians at The Space, April 5-10 2016."/>
    <n v="250"/>
    <n v="250"/>
    <x v="0"/>
    <x v="1"/>
    <s v="GBP"/>
    <n v="1459845246"/>
    <n v="1457429646"/>
    <b v="0"/>
    <n v="9"/>
    <b v="1"/>
    <s v="theater/plays"/>
    <n v="100"/>
    <n v="27.78"/>
    <x v="1"/>
    <s v="plays"/>
    <x v="333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s v="plays"/>
    <x v="3337"/>
  </r>
  <r>
    <n v="3338"/>
    <s v="The Last Days of Judas Iscariot"/>
    <s v="Join Estelle Parsons in support of Theater That Looks and Sounds Like America"/>
    <n v="15000"/>
    <n v="15327"/>
    <x v="0"/>
    <x v="0"/>
    <s v="USD"/>
    <n v="1487944080"/>
    <n v="1486129680"/>
    <b v="0"/>
    <n v="112"/>
    <b v="1"/>
    <s v="theater/plays"/>
    <n v="102"/>
    <n v="136.85"/>
    <x v="1"/>
    <s v="plays"/>
    <x v="3338"/>
  </r>
  <r>
    <n v="3339"/>
    <s v="FRESH PRODUCE'd LA presents: Friends in Transient Places"/>
    <s v="FPLA presents FRIENDS IN TRANSIENT PLACES by Jonathan Caren: a magical story of modern life."/>
    <n v="8000"/>
    <n v="8348"/>
    <x v="0"/>
    <x v="0"/>
    <s v="USD"/>
    <n v="1469721518"/>
    <n v="1467129518"/>
    <b v="0"/>
    <n v="47"/>
    <b v="1"/>
    <s v="theater/plays"/>
    <n v="104"/>
    <n v="177.62"/>
    <x v="1"/>
    <s v="plays"/>
    <x v="3339"/>
  </r>
  <r>
    <n v="3340"/>
    <s v="King Lear"/>
    <s v="The Eno River Players is a community theater in Durham, North Carolina. We are trying to raise money to get our second show on its feet"/>
    <n v="3000"/>
    <n v="4145"/>
    <x v="0"/>
    <x v="0"/>
    <s v="USD"/>
    <n v="1481066554"/>
    <n v="1478906554"/>
    <b v="0"/>
    <n v="38"/>
    <b v="1"/>
    <s v="theater/plays"/>
    <n v="138"/>
    <n v="109.08"/>
    <x v="1"/>
    <s v="plays"/>
    <x v="3340"/>
  </r>
  <r>
    <n v="3341"/>
    <s v="Today I Live"/>
    <s v="A London flat, two stories play simultaneously. Irish mapmaker 1821, Iranian artist present day. Each senses the other. Worlds collide."/>
    <n v="3350"/>
    <n v="3350"/>
    <x v="0"/>
    <x v="1"/>
    <s v="GBP"/>
    <n v="1465750800"/>
    <n v="1463771421"/>
    <b v="0"/>
    <n v="28"/>
    <b v="1"/>
    <s v="theater/plays"/>
    <n v="100"/>
    <n v="119.64"/>
    <x v="1"/>
    <s v="plays"/>
    <x v="3341"/>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s v="plays"/>
    <x v="3342"/>
  </r>
  <r>
    <n v="3343"/>
    <s v="The Girl Who Touched the Stars"/>
    <s v="Two sisters make a set of paper dolls which take them on a journey across lands, creating memories along the way."/>
    <n v="700"/>
    <n v="1200"/>
    <x v="0"/>
    <x v="1"/>
    <s v="GBP"/>
    <n v="1460553480"/>
    <n v="1458770384"/>
    <b v="0"/>
    <n v="23"/>
    <b v="1"/>
    <s v="theater/plays"/>
    <n v="171"/>
    <n v="52.17"/>
    <x v="1"/>
    <s v="plays"/>
    <x v="3343"/>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s v="plays"/>
    <x v="334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s v="plays"/>
    <x v="334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s v="plays"/>
    <x v="3347"/>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s v="plays"/>
    <x v="3348"/>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s v="plays"/>
    <x v="3349"/>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s v="plays"/>
    <x v="335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s v="plays"/>
    <x v="3351"/>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s v="plays"/>
    <x v="3352"/>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s v="plays"/>
    <x v="3353"/>
  </r>
  <r>
    <n v="3354"/>
    <s v="Strangeloop Theatre - A Focus on New Works"/>
    <s v="Help Strangeloop Theatre create and support new work by sponsoring our 2015-2016 season."/>
    <n v="3000"/>
    <n v="3058"/>
    <x v="0"/>
    <x v="0"/>
    <s v="USD"/>
    <n v="1446091260"/>
    <n v="1443029206"/>
    <b v="0"/>
    <n v="55"/>
    <b v="1"/>
    <s v="theater/plays"/>
    <n v="102"/>
    <n v="55.6"/>
    <x v="1"/>
    <s v="plays"/>
    <x v="3354"/>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s v="plays"/>
    <x v="3355"/>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s v="plays"/>
    <x v="335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s v="plays"/>
    <x v="3357"/>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s v="plays"/>
    <x v="3358"/>
  </r>
  <r>
    <n v="3359"/>
    <s v="BEIRUT, LADY OF LEBANON"/>
    <s v="A Theatrical Production Celebrating the Lebanese Culture and the Human Spirit in Time of War."/>
    <n v="4000"/>
    <n v="4250"/>
    <x v="0"/>
    <x v="0"/>
    <s v="USD"/>
    <n v="1487985734"/>
    <n v="1484097734"/>
    <b v="0"/>
    <n v="23"/>
    <b v="1"/>
    <s v="theater/plays"/>
    <n v="106"/>
    <n v="184.78"/>
    <x v="1"/>
    <s v="plays"/>
    <x v="3359"/>
  </r>
  <r>
    <n v="3360"/>
    <s v="Pretty Butch"/>
    <s v="World Premiere, an M1 Singapore Fringe Festival 2017 commission."/>
    <n v="9000"/>
    <n v="9124"/>
    <x v="0"/>
    <x v="20"/>
    <s v="SGD"/>
    <n v="1481731140"/>
    <n v="1479866343"/>
    <b v="0"/>
    <n v="72"/>
    <b v="1"/>
    <s v="theater/plays"/>
    <n v="101"/>
    <n v="126.72"/>
    <x v="1"/>
    <s v="plays"/>
    <x v="336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s v="plays"/>
    <x v="3361"/>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s v="plays"/>
    <x v="3362"/>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s v="plays"/>
    <x v="3363"/>
  </r>
  <r>
    <n v="3364"/>
    <s v="Cancel The Sunshine"/>
    <s v="Cancel The SunshineÂ is a new play that explores living with a mental health condition in an honest, witty and articulate way."/>
    <n v="3000"/>
    <n v="3178"/>
    <x v="0"/>
    <x v="1"/>
    <s v="GBP"/>
    <n v="1458075600"/>
    <n v="1456183649"/>
    <b v="0"/>
    <n v="72"/>
    <b v="1"/>
    <s v="theater/plays"/>
    <n v="106"/>
    <n v="44.14"/>
    <x v="1"/>
    <s v="plays"/>
    <x v="3364"/>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s v="plays"/>
    <x v="3365"/>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s v="plays"/>
    <x v="336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s v="plays"/>
    <x v="3367"/>
  </r>
  <r>
    <n v="3368"/>
    <s v="Peter Pan by J.M. Barrie @ Open Space Arts"/>
    <s v="Help a non-profit community theatre create an unforgettable production of J.M. Barrie's classic play."/>
    <n v="1000"/>
    <n v="1046"/>
    <x v="0"/>
    <x v="0"/>
    <s v="USD"/>
    <n v="1420088400"/>
    <n v="1416977259"/>
    <b v="0"/>
    <n v="23"/>
    <b v="1"/>
    <s v="theater/plays"/>
    <n v="105"/>
    <n v="45.48"/>
    <x v="1"/>
    <s v="plays"/>
    <x v="3368"/>
  </r>
  <r>
    <n v="3369"/>
    <s v="The Collector, a play by Daniel Wade"/>
    <s v="How far would you go for revenge? The Collector is a dark thriller of regret, retribution and broken masculinity."/>
    <n v="5000"/>
    <n v="5195"/>
    <x v="0"/>
    <x v="17"/>
    <s v="EUR"/>
    <n v="1484441980"/>
    <n v="1479257980"/>
    <b v="0"/>
    <n v="54"/>
    <b v="1"/>
    <s v="theater/plays"/>
    <n v="104"/>
    <n v="96.2"/>
    <x v="1"/>
    <s v="plays"/>
    <x v="3369"/>
  </r>
  <r>
    <n v="3370"/>
    <s v="&quot;I'm Alright&quot;...an Enso Theatre Education production."/>
    <s v="I'm Alright. A story of young women, told by young women, for the world."/>
    <n v="1500"/>
    <n v="1766"/>
    <x v="0"/>
    <x v="0"/>
    <s v="USD"/>
    <n v="1481961600"/>
    <n v="1479283285"/>
    <b v="0"/>
    <n v="26"/>
    <b v="1"/>
    <s v="theater/plays"/>
    <n v="118"/>
    <n v="67.92"/>
    <x v="1"/>
    <s v="plays"/>
    <x v="3370"/>
  </r>
  <r>
    <n v="3371"/>
    <s v="Red Planet (or One Way Ticket) Staged Reading"/>
    <s v="Help support Red Planet, a new science fiction play based off the Mars One exploration."/>
    <n v="200"/>
    <n v="277"/>
    <x v="0"/>
    <x v="0"/>
    <s v="USD"/>
    <n v="1449089965"/>
    <n v="1446670765"/>
    <b v="0"/>
    <n v="9"/>
    <b v="1"/>
    <s v="theater/plays"/>
    <n v="139"/>
    <n v="30.78"/>
    <x v="1"/>
    <s v="plays"/>
    <x v="3371"/>
  </r>
  <r>
    <n v="3372"/>
    <s v="All the Best, Jack"/>
    <s v="This play tells the story of the toxicity of sensationalism shown through one man's struggle with notoriety."/>
    <n v="1000"/>
    <n v="1035"/>
    <x v="0"/>
    <x v="0"/>
    <s v="USD"/>
    <n v="1408942740"/>
    <n v="1407157756"/>
    <b v="0"/>
    <n v="27"/>
    <b v="1"/>
    <s v="theater/plays"/>
    <n v="104"/>
    <n v="38.33"/>
    <x v="1"/>
    <s v="plays"/>
    <x v="3372"/>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s v="plays"/>
    <x v="3373"/>
  </r>
  <r>
    <n v="3374"/>
    <s v="HELP BUILD &quot;THE CASTLE&quot;"/>
    <s v="A rare  production of World acclaimed playwright Howard Barker's groundbreaking &amp; provocative 'The Castle'."/>
    <n v="3500"/>
    <n v="3730"/>
    <x v="0"/>
    <x v="5"/>
    <s v="CAD"/>
    <n v="1446053616"/>
    <n v="1443461616"/>
    <b v="0"/>
    <n v="52"/>
    <b v="1"/>
    <s v="theater/plays"/>
    <n v="107"/>
    <n v="71.73"/>
    <x v="1"/>
    <s v="plays"/>
    <x v="3374"/>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s v="plays"/>
    <x v="3375"/>
  </r>
  <r>
    <n v="3376"/>
    <s v="The Tutors"/>
    <s v="3 college grads struggling to fund their social network. 1 bratty blackmailing student. 1 dreamy Asian business man. 1 awesome play."/>
    <n v="8000"/>
    <n v="8001"/>
    <x v="0"/>
    <x v="0"/>
    <s v="USD"/>
    <n v="1429976994"/>
    <n v="1424796594"/>
    <b v="0"/>
    <n v="19"/>
    <b v="1"/>
    <s v="theater/plays"/>
    <n v="100"/>
    <n v="421.11"/>
    <x v="1"/>
    <s v="plays"/>
    <x v="337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s v="plays"/>
    <x v="3377"/>
  </r>
  <r>
    <n v="3378"/>
    <s v="Rose of June"/>
    <s v="'Can you ever find acceptance in death?' _x000a_Rose of June is a piece of theatre exploring the stages of grief. Unity Theatre - September"/>
    <n v="550"/>
    <n v="592"/>
    <x v="0"/>
    <x v="1"/>
    <s v="GBP"/>
    <n v="1409490480"/>
    <n v="1407400306"/>
    <b v="0"/>
    <n v="21"/>
    <b v="1"/>
    <s v="theater/plays"/>
    <n v="108"/>
    <n v="28.19"/>
    <x v="1"/>
    <s v="plays"/>
    <x v="3378"/>
  </r>
  <r>
    <n v="3379"/>
    <s v="The Promise"/>
    <s v="A play by Alexei Arbuzov about the lives of three teenagers during the Nazi siege of Leningrad, 1942, in a new adaptation by Nick Dear."/>
    <n v="2000"/>
    <n v="2073"/>
    <x v="0"/>
    <x v="1"/>
    <s v="GBP"/>
    <n v="1440630000"/>
    <n v="1439122800"/>
    <b v="0"/>
    <n v="38"/>
    <b v="1"/>
    <s v="theater/plays"/>
    <n v="104"/>
    <n v="54.55"/>
    <x v="1"/>
    <s v="plays"/>
    <x v="3379"/>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s v="plays"/>
    <x v="338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s v="plays"/>
    <x v="338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s v="plays"/>
    <x v="338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s v="plays"/>
    <x v="3383"/>
  </r>
  <r>
    <n v="3384"/>
    <s v="The Hat"/>
    <s v="Six gay men, emotional baggage, and online dating: what could go wrong? A play about looking for love and finding something better."/>
    <n v="6000"/>
    <n v="6000.66"/>
    <x v="0"/>
    <x v="0"/>
    <s v="USD"/>
    <n v="1448074800"/>
    <n v="1444874768"/>
    <b v="0"/>
    <n v="64"/>
    <b v="1"/>
    <s v="theater/plays"/>
    <n v="100"/>
    <n v="93.76"/>
    <x v="1"/>
    <s v="plays"/>
    <x v="338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s v="plays"/>
    <x v="3385"/>
  </r>
  <r>
    <n v="3386"/>
    <s v="Going To Market"/>
    <s v="Stories from the Bronx make for an uncommon play. Help us finish funding this production, supported by the Kevin Spacey Foundation."/>
    <n v="2000"/>
    <n v="2100"/>
    <x v="0"/>
    <x v="0"/>
    <s v="USD"/>
    <n v="1417620506"/>
    <n v="1415028506"/>
    <b v="0"/>
    <n v="41"/>
    <b v="1"/>
    <s v="theater/plays"/>
    <n v="105"/>
    <n v="51.22"/>
    <x v="1"/>
    <s v="plays"/>
    <x v="338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s v="plays"/>
    <x v="3387"/>
  </r>
  <r>
    <n v="3388"/>
    <s v="ICONS"/>
    <s v="ICONS is a unique new play about the Amazon warrior women from Greek myth and re-imagines them from a contemporary female perspective."/>
    <n v="1500"/>
    <n v="1557"/>
    <x v="0"/>
    <x v="1"/>
    <s v="GBP"/>
    <n v="1434625441"/>
    <n v="1432033441"/>
    <b v="0"/>
    <n v="45"/>
    <b v="1"/>
    <s v="theater/plays"/>
    <n v="104"/>
    <n v="34.6"/>
    <x v="1"/>
    <s v="plays"/>
    <x v="3388"/>
  </r>
  <r>
    <n v="3389"/>
    <s v="Chimera Ensemble Productions Fund"/>
    <s v="Chimera Ensemble is launching 2 inaugural theater productions, and we need support to do high quality work!"/>
    <n v="10000"/>
    <n v="11450"/>
    <x v="0"/>
    <x v="0"/>
    <s v="USD"/>
    <n v="1464960682"/>
    <n v="1462368682"/>
    <b v="0"/>
    <n v="62"/>
    <b v="1"/>
    <s v="theater/plays"/>
    <n v="115"/>
    <n v="184.68"/>
    <x v="1"/>
    <s v="plays"/>
    <x v="3389"/>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s v="plays"/>
    <x v="3390"/>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s v="plays"/>
    <x v="3391"/>
  </r>
  <r>
    <n v="3392"/>
    <s v="1 in 3"/>
    <s v="Life is more than the days you have left. 1 in 3 tells of two normal people &amp; their confrontation with mortality and the dice of fate."/>
    <n v="500"/>
    <n v="500"/>
    <x v="0"/>
    <x v="1"/>
    <s v="GBP"/>
    <n v="1462565855"/>
    <n v="1458245855"/>
    <b v="0"/>
    <n v="12"/>
    <b v="1"/>
    <s v="theater/plays"/>
    <n v="100"/>
    <n v="41.67"/>
    <x v="1"/>
    <s v="plays"/>
    <x v="3392"/>
  </r>
  <r>
    <n v="3393"/>
    <s v="The Maltese Bodkin"/>
    <s v="hiSTORYstage presents a film noir-style comedy mystery with a Shakespearean twist performed as a 1944 radio drama."/>
    <n v="1500"/>
    <n v="1587"/>
    <x v="0"/>
    <x v="0"/>
    <s v="USD"/>
    <n v="1415234760"/>
    <n v="1413065230"/>
    <b v="0"/>
    <n v="44"/>
    <b v="1"/>
    <s v="theater/plays"/>
    <n v="106"/>
    <n v="36.07"/>
    <x v="1"/>
    <s v="plays"/>
    <x v="3393"/>
  </r>
  <r>
    <n v="3394"/>
    <s v="Buffer: Edinburgh Fringe 2014"/>
    <s v="Ambitious, Edinburgh-based company, Thrive Theatre, are bringing their brand new comedy BUFFER to the 2014 Edinburgh Fringe!"/>
    <n v="550"/>
    <n v="783"/>
    <x v="0"/>
    <x v="1"/>
    <s v="GBP"/>
    <n v="1406470645"/>
    <n v="1403878645"/>
    <b v="0"/>
    <n v="27"/>
    <b v="1"/>
    <s v="theater/plays"/>
    <n v="142"/>
    <n v="29"/>
    <x v="1"/>
    <s v="plays"/>
    <x v="3394"/>
  </r>
  <r>
    <n v="3395"/>
    <s v="MIRAMAR"/>
    <s v="Miramar is a a darkly funny play exploring what it is we call â€˜homeâ€™."/>
    <n v="500"/>
    <n v="920"/>
    <x v="0"/>
    <x v="1"/>
    <s v="GBP"/>
    <n v="1433009400"/>
    <n v="1431795944"/>
    <b v="0"/>
    <n v="38"/>
    <b v="1"/>
    <s v="theater/plays"/>
    <n v="184"/>
    <n v="24.21"/>
    <x v="1"/>
    <s v="plays"/>
    <x v="3395"/>
  </r>
  <r>
    <n v="3396"/>
    <s v="Rainbowtown"/>
    <s v="&quot;Rainbowtown&quot; is a new play for kids. Help us bring it to the Main Line during the 2014 Philadelphia Fringe Festival!"/>
    <n v="1500"/>
    <n v="1565"/>
    <x v="0"/>
    <x v="0"/>
    <s v="USD"/>
    <n v="1401595140"/>
    <n v="1399286589"/>
    <b v="0"/>
    <n v="28"/>
    <b v="1"/>
    <s v="theater/plays"/>
    <n v="104"/>
    <n v="55.89"/>
    <x v="1"/>
    <s v="plays"/>
    <x v="3396"/>
  </r>
  <r>
    <n v="3397"/>
    <s v="Waiting for Godot - Blue Sky Theatre &amp; Arts"/>
    <s v="Help a group of recovering alcoholics bring Samuel Beckett's classic to a seaside town!"/>
    <n v="250"/>
    <n v="280"/>
    <x v="0"/>
    <x v="1"/>
    <s v="GBP"/>
    <n v="1455832800"/>
    <n v="1452338929"/>
    <b v="0"/>
    <n v="24"/>
    <b v="1"/>
    <s v="theater/plays"/>
    <n v="112"/>
    <n v="11.67"/>
    <x v="1"/>
    <s v="plays"/>
    <x v="3397"/>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s v="plays"/>
    <x v="3398"/>
  </r>
  <r>
    <n v="3399"/>
    <s v="Spinning Wheel Youth Takeover"/>
    <s v="13 young people have taken over Spinning Wheel Theatre to choose, produce and create their own show from scratch."/>
    <n v="1200"/>
    <n v="1245"/>
    <x v="0"/>
    <x v="1"/>
    <s v="GBP"/>
    <n v="1424556325"/>
    <n v="1421964325"/>
    <b v="0"/>
    <n v="46"/>
    <b v="1"/>
    <s v="theater/plays"/>
    <n v="104"/>
    <n v="27.07"/>
    <x v="1"/>
    <s v="plays"/>
    <x v="3399"/>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s v="plays"/>
    <x v="3400"/>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s v="plays"/>
    <x v="3401"/>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s v="plays"/>
    <x v="3402"/>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s v="plays"/>
    <x v="3403"/>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s v="plays"/>
    <x v="3404"/>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s v="plays"/>
    <x v="3405"/>
  </r>
  <r>
    <n v="3406"/>
    <s v="Voices of Swords"/>
    <s v="A funny and moving new play about two families dealing with aging parents in very different ways!"/>
    <n v="10000"/>
    <n v="10031"/>
    <x v="0"/>
    <x v="0"/>
    <s v="USD"/>
    <n v="1405511376"/>
    <n v="1401623376"/>
    <b v="0"/>
    <n v="91"/>
    <b v="1"/>
    <s v="theater/plays"/>
    <n v="100"/>
    <n v="110.23"/>
    <x v="1"/>
    <s v="plays"/>
    <x v="340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s v="plays"/>
    <x v="3407"/>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s v="plays"/>
    <x v="3408"/>
  </r>
  <r>
    <n v="3409"/>
    <s v="Who Said Theatre Presents: The Calm"/>
    <s v="Exciting and visceral new-writing that challenges the way we view the fine line between war and terror..."/>
    <n v="500"/>
    <n v="618"/>
    <x v="0"/>
    <x v="1"/>
    <s v="GBP"/>
    <n v="1469998680"/>
    <n v="1466710358"/>
    <b v="0"/>
    <n v="21"/>
    <b v="1"/>
    <s v="theater/plays"/>
    <n v="124"/>
    <n v="29.43"/>
    <x v="1"/>
    <s v="plays"/>
    <x v="3409"/>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s v="plays"/>
    <x v="341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s v="plays"/>
    <x v="3411"/>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s v="plays"/>
    <x v="341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s v="plays"/>
    <x v="3413"/>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s v="plays"/>
    <x v="3414"/>
  </r>
  <r>
    <n v="3415"/>
    <s v="Balm in Gilead at Columbia"/>
    <s v="We are raising funds to allow for enhanced scenic, costume, and lighting design. Every dollar helps!"/>
    <n v="200"/>
    <n v="200"/>
    <x v="0"/>
    <x v="0"/>
    <s v="USD"/>
    <n v="1460935800"/>
    <n v="1459999656"/>
    <b v="0"/>
    <n v="9"/>
    <b v="1"/>
    <s v="theater/plays"/>
    <n v="100"/>
    <n v="22.22"/>
    <x v="1"/>
    <s v="plays"/>
    <x v="3415"/>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s v="plays"/>
    <x v="341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s v="plays"/>
    <x v="3417"/>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s v="plays"/>
    <x v="3418"/>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s v="plays"/>
    <x v="3419"/>
  </r>
  <r>
    <n v="3420"/>
    <s v="Rounds. Set design campaign."/>
    <s v="A powerful and urgent tale of the first line of defence for the NHS. Based on true stories from junior doctors."/>
    <n v="700"/>
    <n v="966"/>
    <x v="0"/>
    <x v="1"/>
    <s v="GBP"/>
    <n v="1455408000"/>
    <n v="1454638202"/>
    <b v="0"/>
    <n v="34"/>
    <b v="1"/>
    <s v="theater/plays"/>
    <n v="138"/>
    <n v="28.41"/>
    <x v="1"/>
    <s v="plays"/>
    <x v="342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s v="plays"/>
    <x v="34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s v="plays"/>
    <x v="3422"/>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s v="plays"/>
    <x v="3424"/>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s v="plays"/>
    <x v="3425"/>
  </r>
  <r>
    <n v="3426"/>
    <s v="Holocene"/>
    <s v="Part ghost story, part cautionary tale, Holocene is a play about the end of our world, and the beginning of another."/>
    <n v="3750"/>
    <n v="4055"/>
    <x v="0"/>
    <x v="0"/>
    <s v="USD"/>
    <n v="1411264800"/>
    <n v="1409620903"/>
    <b v="0"/>
    <n v="87"/>
    <b v="1"/>
    <s v="theater/plays"/>
    <n v="108"/>
    <n v="46.61"/>
    <x v="1"/>
    <s v="plays"/>
    <x v="3426"/>
  </r>
  <r>
    <n v="3427"/>
    <s v="We Were Kings"/>
    <s v="A new play developed in collaboration with graduating theatre makers, premiering at the Edinburgh Fringe Festival 2014."/>
    <n v="1500"/>
    <n v="1500"/>
    <x v="0"/>
    <x v="1"/>
    <s v="GBP"/>
    <n v="1404314952"/>
    <n v="1401722952"/>
    <b v="0"/>
    <n v="29"/>
    <b v="1"/>
    <s v="theater/plays"/>
    <n v="100"/>
    <n v="51.72"/>
    <x v="1"/>
    <s v="plays"/>
    <x v="3427"/>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s v="plays"/>
    <x v="3428"/>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s v="plays"/>
    <x v="3430"/>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s v="plays"/>
    <x v="3431"/>
  </r>
  <r>
    <n v="3432"/>
    <s v="Love Letters"/>
    <s v="Bare Theatre stages A.R. Gurney's Pulitzer Finalist script about a relationship spanning a lifetime and long distance."/>
    <n v="2000"/>
    <n v="2193"/>
    <x v="0"/>
    <x v="0"/>
    <s v="USD"/>
    <n v="1454709600"/>
    <n v="1452520614"/>
    <b v="0"/>
    <n v="42"/>
    <b v="1"/>
    <s v="theater/plays"/>
    <n v="110"/>
    <n v="52.21"/>
    <x v="1"/>
    <s v="plays"/>
    <x v="3432"/>
  </r>
  <r>
    <n v="3433"/>
    <s v="The Dybbuk"/>
    <s v="death&amp;pretzels presents their first Chicago based project:_x000a_The Dybbuk by S. Ansky"/>
    <n v="9500"/>
    <n v="9525"/>
    <x v="0"/>
    <x v="0"/>
    <s v="USD"/>
    <n v="1402974000"/>
    <n v="1400290255"/>
    <b v="0"/>
    <n v="71"/>
    <b v="1"/>
    <s v="theater/plays"/>
    <n v="100"/>
    <n v="134.15"/>
    <x v="1"/>
    <s v="plays"/>
    <x v="3433"/>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s v="plays"/>
    <x v="343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s v="plays"/>
    <x v="3435"/>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s v="plays"/>
    <x v="343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s v="plays"/>
    <x v="3437"/>
  </r>
  <r>
    <n v="3438"/>
    <s v="KLIPPIES"/>
    <s v="Klippies is the debut play from Johannesburg-born writer Jessica SiÃ¢n, premiering at the Southwark Playhouse, London in May 2015."/>
    <n v="2500"/>
    <n v="2605"/>
    <x v="0"/>
    <x v="1"/>
    <s v="GBP"/>
    <n v="1430600400"/>
    <n v="1428358567"/>
    <b v="0"/>
    <n v="14"/>
    <b v="1"/>
    <s v="theater/plays"/>
    <n v="104"/>
    <n v="186.07"/>
    <x v="1"/>
    <s v="plays"/>
    <x v="3438"/>
  </r>
  <r>
    <n v="3439"/>
    <s v="Cirque Inspired Alice's Adventures in Wonderland"/>
    <s v="Help a small theater produce an original adaptation of Lewis Carroll's classic story."/>
    <n v="1200"/>
    <n v="1616.14"/>
    <x v="0"/>
    <x v="0"/>
    <s v="USD"/>
    <n v="1453179540"/>
    <n v="1452030730"/>
    <b v="0"/>
    <n v="18"/>
    <b v="1"/>
    <s v="theater/plays"/>
    <n v="135"/>
    <n v="89.79"/>
    <x v="1"/>
    <s v="plays"/>
    <x v="3439"/>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s v="plays"/>
    <x v="344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s v="plays"/>
    <x v="3441"/>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s v="plays"/>
    <x v="3443"/>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r>
  <r>
    <n v="3445"/>
    <s v="Axon Theatre - First Project (Phase 1)"/>
    <s v="Rehearsal &amp; development of our first project as Axon Theatre: &quot;The Star-Spangled Girl&quot; in South Wales."/>
    <n v="2000"/>
    <n v="2000"/>
    <x v="0"/>
    <x v="1"/>
    <s v="GBP"/>
    <n v="1445604236"/>
    <n v="1443185036"/>
    <b v="0"/>
    <n v="31"/>
    <b v="1"/>
    <s v="theater/plays"/>
    <n v="100"/>
    <n v="64.52"/>
    <x v="1"/>
    <s v="plays"/>
    <x v="3445"/>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s v="plays"/>
    <x v="3446"/>
  </r>
  <r>
    <n v="3447"/>
    <s v="The Vagabond Halfback"/>
    <s v="&quot;He was a poet, a vagrant, a philosopher, a lady's man and a hard drinker&quot;"/>
    <n v="1000"/>
    <n v="1078"/>
    <x v="0"/>
    <x v="0"/>
    <s v="USD"/>
    <n v="1458332412"/>
    <n v="1454448012"/>
    <b v="0"/>
    <n v="14"/>
    <b v="1"/>
    <s v="theater/plays"/>
    <n v="108"/>
    <n v="77"/>
    <x v="1"/>
    <s v="plays"/>
    <x v="3447"/>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s v="plays"/>
    <x v="3448"/>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s v="plays"/>
    <x v="3449"/>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s v="plays"/>
    <x v="3450"/>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s v="plays"/>
    <x v="345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s v="plays"/>
    <x v="3452"/>
  </r>
  <r>
    <n v="3453"/>
    <s v="'Patagonia' - by Robert George"/>
    <s v="A full length comedy, Patagonia follows Grason and Jerry on their journey through a magical, South-American rainforest."/>
    <n v="300"/>
    <n v="385"/>
    <x v="0"/>
    <x v="1"/>
    <s v="GBP"/>
    <n v="1471130956"/>
    <n v="1465946956"/>
    <b v="0"/>
    <n v="14"/>
    <b v="1"/>
    <s v="theater/plays"/>
    <n v="128"/>
    <n v="27.5"/>
    <x v="1"/>
    <s v="plays"/>
    <x v="3453"/>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s v="plays"/>
    <x v="3454"/>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s v="plays"/>
    <x v="3455"/>
  </r>
  <r>
    <n v="3456"/>
    <s v="THIEF"/>
    <s v="&quot;Thief,&quot; a one man touring show, a theatrical experience portraying a supernatural story about the 3 days Jesus spent in the grave."/>
    <n v="3000"/>
    <n v="5739"/>
    <x v="0"/>
    <x v="0"/>
    <s v="USD"/>
    <n v="1406876340"/>
    <n v="1404190567"/>
    <b v="0"/>
    <n v="16"/>
    <b v="1"/>
    <s v="theater/plays"/>
    <n v="191"/>
    <n v="358.69"/>
    <x v="1"/>
    <s v="plays"/>
    <x v="3456"/>
  </r>
  <r>
    <n v="3457"/>
    <s v="The Impossible Adventures Of Supernova Jones"/>
    <s v="Robots, Space Battles, Mystery, and Intrigue. Nothing is Impossible..."/>
    <n v="2000"/>
    <n v="2804"/>
    <x v="0"/>
    <x v="0"/>
    <s v="USD"/>
    <n v="1423720740"/>
    <n v="1421081857"/>
    <b v="0"/>
    <n v="55"/>
    <b v="1"/>
    <s v="theater/plays"/>
    <n v="140"/>
    <n v="50.98"/>
    <x v="1"/>
    <s v="plays"/>
    <x v="3457"/>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s v="plays"/>
    <x v="3458"/>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s v="plays"/>
    <x v="3459"/>
  </r>
  <r>
    <n v="3460"/>
    <s v="Pushers"/>
    <s v="'Pushers' is an exciting new play and the first project for brand new theatre company, Ain't Got No Home Productions."/>
    <n v="500"/>
    <n v="950"/>
    <x v="0"/>
    <x v="1"/>
    <s v="GBP"/>
    <n v="1408106352"/>
    <n v="1406896752"/>
    <b v="0"/>
    <n v="19"/>
    <b v="1"/>
    <s v="theater/plays"/>
    <n v="190"/>
    <n v="50"/>
    <x v="1"/>
    <s v="plays"/>
    <x v="346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s v="plays"/>
    <x v="3461"/>
  </r>
  <r>
    <n v="3462"/>
    <s v="Upstart Crows of Santa Fe Stage Weapons"/>
    <s v="Help the Upstart Crows of Santa Fe bring Shakespeare's Julius Caesar to life with quality wooden stage swords!"/>
    <n v="250"/>
    <n v="505"/>
    <x v="0"/>
    <x v="0"/>
    <s v="USD"/>
    <n v="1436551200"/>
    <n v="1435181628"/>
    <b v="0"/>
    <n v="17"/>
    <b v="1"/>
    <s v="theater/plays"/>
    <n v="202"/>
    <n v="29.71"/>
    <x v="1"/>
    <s v="plays"/>
    <x v="3462"/>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s v="plays"/>
    <x v="3463"/>
  </r>
  <r>
    <n v="3464"/>
    <s v="SHE! Is History!"/>
    <s v="Why Do We Know More About Kim Kardashian Than Abigail Adams?  Let's produce and publish a play about women who MAKE and MADE history!"/>
    <n v="5000"/>
    <n v="5116.18"/>
    <x v="0"/>
    <x v="0"/>
    <s v="USD"/>
    <n v="1471921637"/>
    <n v="1469329637"/>
    <b v="0"/>
    <n v="93"/>
    <b v="1"/>
    <s v="theater/plays"/>
    <n v="102"/>
    <n v="55.01"/>
    <x v="1"/>
    <s v="plays"/>
    <x v="3464"/>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s v="plays"/>
    <x v="3465"/>
  </r>
  <r>
    <n v="3466"/>
    <s v="Spotlight Youth Theater Production of Wizard"/>
    <s v="The Spotlight Youth Theater is a program where every participant has a moment in the spotlight."/>
    <n v="3500"/>
    <n v="4450"/>
    <x v="0"/>
    <x v="0"/>
    <s v="USD"/>
    <n v="1461108450"/>
    <n v="1455928050"/>
    <b v="0"/>
    <n v="61"/>
    <b v="1"/>
    <s v="theater/plays"/>
    <n v="127"/>
    <n v="72.95"/>
    <x v="1"/>
    <s v="plays"/>
    <x v="3466"/>
  </r>
  <r>
    <n v="3467"/>
    <s v="Venus in Fur, Los Angeles."/>
    <s v="Venus in Fur, By David Ives."/>
    <n v="3000"/>
    <n v="3030"/>
    <x v="0"/>
    <x v="0"/>
    <s v="USD"/>
    <n v="1426864032"/>
    <n v="1424275632"/>
    <b v="0"/>
    <n v="47"/>
    <b v="1"/>
    <s v="theater/plays"/>
    <n v="101"/>
    <n v="64.47"/>
    <x v="1"/>
    <s v="plays"/>
    <x v="3467"/>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s v="plays"/>
    <x v="3468"/>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s v="plays"/>
    <x v="3469"/>
  </r>
  <r>
    <n v="3470"/>
    <s v="She Kills Monsters"/>
    <s v="The New Artist's Circle is a theatre company dedicated to bringing the arts to young people."/>
    <n v="250"/>
    <n v="375"/>
    <x v="0"/>
    <x v="0"/>
    <s v="USD"/>
    <n v="1468618680"/>
    <n v="1465345902"/>
    <b v="0"/>
    <n v="9"/>
    <b v="1"/>
    <s v="theater/plays"/>
    <n v="150"/>
    <n v="41.67"/>
    <x v="1"/>
    <s v="plays"/>
    <x v="3470"/>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s v="plays"/>
    <x v="347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s v="plays"/>
    <x v="3472"/>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s v="plays"/>
    <x v="3473"/>
  </r>
  <r>
    <n v="3474"/>
    <s v="Be Prepared"/>
    <s v="Help us get actor-writer Ian Bonar's debut play - a hilarious, heartbreaking story of grief and loss - to the 2016 Edinburgh Fringe."/>
    <n v="2000"/>
    <n v="2020"/>
    <x v="0"/>
    <x v="1"/>
    <s v="GBP"/>
    <n v="1469016131"/>
    <n v="1466424131"/>
    <b v="0"/>
    <n v="39"/>
    <b v="1"/>
    <s v="theater/plays"/>
    <n v="101"/>
    <n v="51.79"/>
    <x v="1"/>
    <s v="plays"/>
    <x v="3474"/>
  </r>
  <r>
    <n v="3475"/>
    <s v="Score"/>
    <s v="Score is a musical play inspired by true stories of parents who have recovered from addiction and regained their children."/>
    <n v="300"/>
    <n v="340"/>
    <x v="0"/>
    <x v="1"/>
    <s v="GBP"/>
    <n v="1414972800"/>
    <n v="1412629704"/>
    <b v="0"/>
    <n v="17"/>
    <b v="1"/>
    <s v="theater/plays"/>
    <n v="113"/>
    <n v="20"/>
    <x v="1"/>
    <s v="plays"/>
    <x v="3475"/>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r>
  <r>
    <n v="3477"/>
    <s v="PCSF's Biannual 24-Hour Play Festival"/>
    <s v="8 ten-minute plays, written, directed, rehearsed, and fully produced in only 24 hours! Are we crazy? You bet we are!"/>
    <n v="1800"/>
    <n v="2076"/>
    <x v="0"/>
    <x v="0"/>
    <s v="USD"/>
    <n v="1431831600"/>
    <n v="1430761243"/>
    <b v="0"/>
    <n v="39"/>
    <b v="1"/>
    <s v="theater/plays"/>
    <n v="115"/>
    <n v="53.23"/>
    <x v="1"/>
    <s v="plays"/>
    <x v="3477"/>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s v="plays"/>
    <x v="3478"/>
  </r>
  <r>
    <n v="3479"/>
    <s v="Civil Rogues"/>
    <s v="A new comedy about what happened to a band of foolhardy actors when the Puritans closed the theatres in the 1640s."/>
    <n v="1500"/>
    <n v="1918"/>
    <x v="0"/>
    <x v="1"/>
    <s v="GBP"/>
    <n v="1403382680"/>
    <n v="1400790680"/>
    <b v="0"/>
    <n v="56"/>
    <b v="1"/>
    <s v="theater/plays"/>
    <n v="128"/>
    <n v="34.25"/>
    <x v="1"/>
    <s v="plays"/>
    <x v="3479"/>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s v="plays"/>
    <x v="3480"/>
  </r>
  <r>
    <n v="3481"/>
    <s v="FIX THE FITZ"/>
    <s v="One of Australia's greatest theatres needs your help. Please help us refurnish, fit out and restore this legendary storytelling venue."/>
    <n v="10000"/>
    <n v="11880"/>
    <x v="0"/>
    <x v="2"/>
    <s v="AUD"/>
    <n v="1420178188"/>
    <n v="1418709388"/>
    <b v="0"/>
    <n v="95"/>
    <b v="1"/>
    <s v="theater/plays"/>
    <n v="119"/>
    <n v="125.05"/>
    <x v="1"/>
    <s v="plays"/>
    <x v="3481"/>
  </r>
  <r>
    <n v="3482"/>
    <s v="Old Trunk - Edinburgh 2014"/>
    <s v="Critically-acclaimed new-writing company Old Trunk make their Edinburgh debut alternating their two darkly comic plays."/>
    <n v="3000"/>
    <n v="4150"/>
    <x v="0"/>
    <x v="1"/>
    <s v="GBP"/>
    <n v="1404671466"/>
    <n v="1402079466"/>
    <b v="0"/>
    <n v="80"/>
    <b v="1"/>
    <s v="theater/plays"/>
    <n v="138"/>
    <n v="51.88"/>
    <x v="1"/>
    <s v="plays"/>
    <x v="3482"/>
  </r>
  <r>
    <n v="3483"/>
    <s v="The Faculty Lounge"/>
    <s v="Join 5 high school teachers in the lounge of every high school in America.  Hear what they never say in the classroom."/>
    <n v="3350"/>
    <n v="5358"/>
    <x v="0"/>
    <x v="0"/>
    <s v="USD"/>
    <n v="1404403381"/>
    <n v="1401811381"/>
    <b v="0"/>
    <n v="133"/>
    <b v="1"/>
    <s v="theater/plays"/>
    <n v="160"/>
    <n v="40.29"/>
    <x v="1"/>
    <s v="plays"/>
    <x v="3483"/>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s v="plays"/>
    <x v="3484"/>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s v="plays"/>
    <x v="3485"/>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s v="plays"/>
    <x v="3486"/>
  </r>
  <r>
    <n v="3487"/>
    <s v="Jericho Creek"/>
    <s v="Jericho Creek is an original production by Fledgling Theatre Company which will be performed at The Cockpit Theatre in July 2015"/>
    <n v="2000"/>
    <n v="2555"/>
    <x v="0"/>
    <x v="1"/>
    <s v="GBP"/>
    <n v="1435185252"/>
    <n v="1432593252"/>
    <b v="0"/>
    <n v="66"/>
    <b v="1"/>
    <s v="theater/plays"/>
    <n v="128"/>
    <n v="38.71"/>
    <x v="1"/>
    <s v="plays"/>
    <x v="3487"/>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s v="plays"/>
    <x v="348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s v="plays"/>
    <x v="3489"/>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s v="plays"/>
    <x v="3490"/>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s v="plays"/>
    <x v="349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s v="plays"/>
    <x v="3492"/>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s v="plays"/>
    <x v="3493"/>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s v="plays"/>
    <x v="3494"/>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s v="plays"/>
    <x v="3495"/>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s v="plays"/>
    <x v="349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s v="plays"/>
    <x v="3497"/>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s v="plays"/>
    <x v="3498"/>
  </r>
  <r>
    <n v="3499"/>
    <s v="Fefu and Her Friends"/>
    <s v="Figure 8 Troupe's debut performance! A stunning piece of theatre written by premier female playwright Maria Irene Fornes."/>
    <n v="2000"/>
    <n v="2110"/>
    <x v="0"/>
    <x v="0"/>
    <s v="USD"/>
    <n v="1435733940"/>
    <n v="1431046325"/>
    <b v="0"/>
    <n v="35"/>
    <b v="1"/>
    <s v="theater/plays"/>
    <n v="106"/>
    <n v="60.29"/>
    <x v="1"/>
    <s v="plays"/>
    <x v="349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s v="plays"/>
    <x v="35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s v="plays"/>
    <x v="3501"/>
  </r>
  <r>
    <n v="3502"/>
    <s v="Dickhead"/>
    <s v="Dickhead is a play about one man's struggle with the dicks in his head. If you want to know more stop being a twat and put out...please"/>
    <n v="4000"/>
    <n v="4216"/>
    <x v="0"/>
    <x v="0"/>
    <s v="USD"/>
    <n v="1458100740"/>
    <n v="1456862924"/>
    <b v="0"/>
    <n v="31"/>
    <b v="1"/>
    <s v="theater/plays"/>
    <n v="105"/>
    <n v="136"/>
    <x v="1"/>
    <s v="plays"/>
    <x v="3502"/>
  </r>
  <r>
    <n v="3503"/>
    <s v="Tarantella"/>
    <s v="A group of Sicilian immigrants in New York struggle to deal with conflict from both within the family and from without."/>
    <n v="2500"/>
    <n v="2689"/>
    <x v="0"/>
    <x v="1"/>
    <s v="GBP"/>
    <n v="1469359728"/>
    <n v="1466767728"/>
    <b v="0"/>
    <n v="38"/>
    <b v="1"/>
    <s v="theater/plays"/>
    <n v="108"/>
    <n v="70.760000000000005"/>
    <x v="1"/>
    <s v="plays"/>
    <x v="3503"/>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s v="plays"/>
    <x v="35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s v="plays"/>
    <x v="3506"/>
  </r>
  <r>
    <n v="3507"/>
    <s v="The Chameleon Fools Theatre Troupe Project"/>
    <s v="Please help our troupe bring our first project from planning to reality! Join us on one exciting ride!"/>
    <n v="10000"/>
    <n v="10440"/>
    <x v="0"/>
    <x v="0"/>
    <s v="USD"/>
    <n v="1464732537"/>
    <n v="1462140537"/>
    <b v="0"/>
    <n v="72"/>
    <b v="1"/>
    <s v="theater/plays"/>
    <n v="104"/>
    <n v="145"/>
    <x v="1"/>
    <s v="plays"/>
    <x v="350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s v="plays"/>
    <x v="3509"/>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s v="plays"/>
    <x v="3510"/>
  </r>
  <r>
    <n v="3511"/>
    <s v="Silent Planet"/>
    <s v="The world premiere of the first full-length play by Eve Leigh, at the intimate Finborough Theatre in London."/>
    <n v="1500"/>
    <n v="1518"/>
    <x v="0"/>
    <x v="1"/>
    <s v="GBP"/>
    <n v="1415385000"/>
    <n v="1413406695"/>
    <b v="0"/>
    <n v="19"/>
    <b v="1"/>
    <s v="theater/plays"/>
    <n v="101"/>
    <n v="79.89"/>
    <x v="1"/>
    <s v="plays"/>
    <x v="3511"/>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s v="plays"/>
    <x v="35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s v="plays"/>
    <x v="351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s v="plays"/>
    <x v="3514"/>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s v="plays"/>
    <x v="3515"/>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s v="plays"/>
    <x v="351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s v="plays"/>
    <x v="3517"/>
  </r>
  <r>
    <n v="3518"/>
    <s v="BEASTS OF BAVERLY GROVE"/>
    <s v="One play.  Two theaters.  See the story from both sides and then decide for yourself - who are the BEASTS OF BAVERLY GROVE?"/>
    <n v="1500"/>
    <n v="1650.69"/>
    <x v="0"/>
    <x v="0"/>
    <s v="USD"/>
    <n v="1412259660"/>
    <n v="1410461299"/>
    <b v="0"/>
    <n v="33"/>
    <b v="1"/>
    <s v="theater/plays"/>
    <n v="110"/>
    <n v="50.02"/>
    <x v="1"/>
    <s v="plays"/>
    <x v="3518"/>
  </r>
  <r>
    <n v="3519"/>
    <s v="Bookstory"/>
    <s v="Bookstory is a tiny puppet musical with some very big ideas that tells the story of the story in the digital age"/>
    <n v="2000"/>
    <n v="2027"/>
    <x v="0"/>
    <x v="1"/>
    <s v="GBP"/>
    <n v="1425478950"/>
    <n v="1422886950"/>
    <b v="0"/>
    <n v="28"/>
    <b v="1"/>
    <s v="theater/plays"/>
    <n v="101"/>
    <n v="72.39"/>
    <x v="1"/>
    <s v="plays"/>
    <x v="3519"/>
  </r>
  <r>
    <n v="3520"/>
    <s v="Protocols"/>
    <s v="Help us to bring &quot;Protocols&quot; at the 2015 Camden Fringe. The most controversial play of the year."/>
    <n v="2000"/>
    <n v="2015"/>
    <x v="0"/>
    <x v="1"/>
    <s v="GBP"/>
    <n v="1441547220"/>
    <n v="1439322412"/>
    <b v="0"/>
    <n v="21"/>
    <b v="1"/>
    <s v="theater/plays"/>
    <n v="101"/>
    <n v="95.95"/>
    <x v="1"/>
    <s v="plays"/>
    <x v="352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s v="plays"/>
    <x v="3521"/>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s v="plays"/>
    <x v="3522"/>
  </r>
  <r>
    <n v="3523"/>
    <s v="Magnificence"/>
    <s v="An old play about our world. Set in 1970s England, Magnificence is a gut-wrenching story of radicalisation, idealism and pity."/>
    <n v="4000"/>
    <n v="4546"/>
    <x v="0"/>
    <x v="1"/>
    <s v="GBP"/>
    <n v="1474844400"/>
    <n v="1469871148"/>
    <b v="0"/>
    <n v="80"/>
    <b v="1"/>
    <s v="theater/plays"/>
    <n v="114"/>
    <n v="56.83"/>
    <x v="1"/>
    <s v="plays"/>
    <x v="3523"/>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s v="plays"/>
    <x v="3524"/>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s v="plays"/>
    <x v="3525"/>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s v="plays"/>
    <x v="3527"/>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s v="plays"/>
    <x v="352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s v="plays"/>
    <x v="3529"/>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r>
  <r>
    <n v="3531"/>
    <s v="The Reinvention of Lily Johnson"/>
    <s v="A political comedy for a crazy election year"/>
    <n v="1000"/>
    <n v="1280"/>
    <x v="0"/>
    <x v="0"/>
    <s v="USD"/>
    <n v="1467301334"/>
    <n v="1464709334"/>
    <b v="0"/>
    <n v="26"/>
    <b v="1"/>
    <s v="theater/plays"/>
    <n v="128"/>
    <n v="49.23"/>
    <x v="1"/>
    <s v="plays"/>
    <x v="3531"/>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s v="plays"/>
    <x v="3532"/>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s v="plays"/>
    <x v="3533"/>
  </r>
  <r>
    <n v="3534"/>
    <s v="Night of Ashes"/>
    <s v="A Theatrical Prequel to Hell's Rebels, the current Pathfinder Adventure Path from Paizo Publishing"/>
    <n v="5000"/>
    <n v="7810"/>
    <x v="0"/>
    <x v="0"/>
    <s v="USD"/>
    <n v="1443711623"/>
    <n v="1440687623"/>
    <b v="0"/>
    <n v="204"/>
    <b v="1"/>
    <s v="theater/plays"/>
    <n v="156"/>
    <n v="38.28"/>
    <x v="1"/>
    <s v="plays"/>
    <x v="3534"/>
  </r>
  <r>
    <n v="3535"/>
    <s v="Twelve Angry Women"/>
    <s v="On the 60th anniversary of Twelve Angry Men, 12 female writers create 12 short pieces about what makes them angry."/>
    <n v="2000"/>
    <n v="2063"/>
    <x v="0"/>
    <x v="1"/>
    <s v="GBP"/>
    <n v="1443808800"/>
    <n v="1441120910"/>
    <b v="0"/>
    <n v="46"/>
    <b v="1"/>
    <s v="theater/plays"/>
    <n v="103"/>
    <n v="44.85"/>
    <x v="1"/>
    <s v="plays"/>
    <x v="353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s v="plays"/>
    <x v="353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s v="plays"/>
    <x v="3537"/>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s v="plays"/>
    <x v="3538"/>
  </r>
  <r>
    <n v="3539"/>
    <s v="Chokehold"/>
    <s v="A searing new play that takes  an unflinching look at the terrible costs of police shootings in the African American community."/>
    <n v="600"/>
    <n v="718"/>
    <x v="0"/>
    <x v="0"/>
    <s v="USD"/>
    <n v="1473358122"/>
    <n v="1471543722"/>
    <b v="0"/>
    <n v="13"/>
    <b v="1"/>
    <s v="theater/plays"/>
    <n v="120"/>
    <n v="55.23"/>
    <x v="1"/>
    <s v="plays"/>
    <x v="3539"/>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s v="plays"/>
    <x v="3540"/>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s v="plays"/>
    <x v="3541"/>
  </r>
  <r>
    <n v="3542"/>
    <s v="Gifts of War"/>
    <s v="Ancient Greece. Giddy, champagne soaked debauchery celebrating the Trojan War's end leads to a shocking and deadly surprise."/>
    <n v="5500"/>
    <n v="5623"/>
    <x v="0"/>
    <x v="0"/>
    <s v="USD"/>
    <n v="1410099822"/>
    <n v="1404915822"/>
    <b v="0"/>
    <n v="85"/>
    <b v="1"/>
    <s v="theater/plays"/>
    <n v="102"/>
    <n v="66.150000000000006"/>
    <x v="1"/>
    <s v="plays"/>
    <x v="35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s v="plays"/>
    <x v="3543"/>
  </r>
  <r>
    <n v="3544"/>
    <s v="Gruoch, or Lady Macbeth"/>
    <s v="Death &amp; Pretzels presents the world premiere of Paul Pasulka's Gruoch, or Lady Macbeth"/>
    <n v="2500"/>
    <n v="2500"/>
    <x v="0"/>
    <x v="0"/>
    <s v="USD"/>
    <n v="1425758257"/>
    <n v="1423166257"/>
    <b v="0"/>
    <n v="24"/>
    <b v="1"/>
    <s v="theater/plays"/>
    <n v="100"/>
    <n v="104.17"/>
    <x v="1"/>
    <s v="plays"/>
    <x v="354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s v="plays"/>
    <x v="3545"/>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s v="plays"/>
    <x v="354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s v="plays"/>
    <x v="3547"/>
  </r>
  <r>
    <n v="3548"/>
    <s v="THE UNDERSTUDY @ WORKING STAGE"/>
    <s v="We're putting together a production of THE UNDERSTUDY by Theresa Rebeck and hope you'll help us share this story."/>
    <n v="2100"/>
    <n v="2140"/>
    <x v="0"/>
    <x v="0"/>
    <s v="USD"/>
    <n v="1457139600"/>
    <n v="1455230214"/>
    <b v="0"/>
    <n v="13"/>
    <b v="1"/>
    <s v="theater/plays"/>
    <n v="102"/>
    <n v="164.62"/>
    <x v="1"/>
    <s v="plays"/>
    <x v="3548"/>
  </r>
  <r>
    <n v="3549"/>
    <s v="The Munitionettes"/>
    <s v="Help us bring to life tales of hardship, danger and community of extraordinary women working in WW1 munitions factories."/>
    <n v="1000"/>
    <n v="1020"/>
    <x v="0"/>
    <x v="1"/>
    <s v="GBP"/>
    <n v="1441358873"/>
    <n v="1438939673"/>
    <b v="0"/>
    <n v="42"/>
    <b v="1"/>
    <s v="theater/plays"/>
    <n v="102"/>
    <n v="24.29"/>
    <x v="1"/>
    <s v="plays"/>
    <x v="3549"/>
  </r>
  <r>
    <n v="3550"/>
    <s v="MOONFACE"/>
    <s v="MOONFACE explores the formative f***k-ups of adolescence. Fresh, incisive new writing. Monologue, movement and striking naturalism."/>
    <n v="2500"/>
    <n v="2620"/>
    <x v="0"/>
    <x v="1"/>
    <s v="GBP"/>
    <n v="1462224398"/>
    <n v="1459632398"/>
    <b v="0"/>
    <n v="64"/>
    <b v="1"/>
    <s v="theater/plays"/>
    <n v="105"/>
    <n v="40.94"/>
    <x v="1"/>
    <s v="plays"/>
    <x v="3550"/>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s v="plays"/>
    <x v="355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r>
  <r>
    <n v="3553"/>
    <s v="Coming Home"/>
    <s v="Professional actors bring to life the true stories of 5 African-Americans struggling with mental health and their search for healing."/>
    <n v="5500"/>
    <n v="5845"/>
    <x v="0"/>
    <x v="0"/>
    <s v="USD"/>
    <n v="1439337600"/>
    <n v="1436575280"/>
    <b v="0"/>
    <n v="104"/>
    <b v="1"/>
    <s v="theater/plays"/>
    <n v="106"/>
    <n v="56.2"/>
    <x v="1"/>
    <s v="plays"/>
    <x v="3553"/>
  </r>
  <r>
    <n v="3554"/>
    <s v="MASKS: Off-Broadway Debut"/>
    <s v="MASKS is a dramedy dealing with what it means to be alive, the reliability of identity, and what it means to suffer."/>
    <n v="5000"/>
    <n v="5671.11"/>
    <x v="0"/>
    <x v="0"/>
    <s v="USD"/>
    <n v="1423674000"/>
    <n v="1421025159"/>
    <b v="0"/>
    <n v="53"/>
    <b v="1"/>
    <s v="theater/plays"/>
    <n v="113"/>
    <n v="107"/>
    <x v="1"/>
    <s v="plays"/>
    <x v="3554"/>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s v="plays"/>
    <x v="3555"/>
  </r>
  <r>
    <n v="3556"/>
    <s v="Immortal"/>
    <s v="'Immortal', a play about five English Air Bombers in WW2, is an exciting first project for the brand new Production Company, GreanTea."/>
    <n v="2200"/>
    <n v="2210"/>
    <x v="0"/>
    <x v="1"/>
    <s v="GBP"/>
    <n v="1408289724"/>
    <n v="1403105724"/>
    <b v="0"/>
    <n v="20"/>
    <b v="1"/>
    <s v="theater/plays"/>
    <n v="100"/>
    <n v="110.5"/>
    <x v="1"/>
    <s v="plays"/>
    <x v="355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s v="plays"/>
    <x v="3557"/>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s v="plays"/>
    <x v="3558"/>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s v="plays"/>
    <x v="3559"/>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s v="plays"/>
    <x v="356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s v="plays"/>
    <x v="356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s v="plays"/>
    <x v="3562"/>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s v="plays"/>
    <x v="3563"/>
  </r>
  <r>
    <n v="3564"/>
    <s v="The Pillowman Aberdeen"/>
    <s v="Multi Award-Winng play THE PILLOWMAN coming to the Arts Centre Theatre, Aberdeen"/>
    <n v="1000"/>
    <n v="1005"/>
    <x v="0"/>
    <x v="1"/>
    <s v="GBP"/>
    <n v="1444060800"/>
    <n v="1440082649"/>
    <b v="0"/>
    <n v="17"/>
    <b v="1"/>
    <s v="theater/plays"/>
    <n v="101"/>
    <n v="59.12"/>
    <x v="1"/>
    <s v="plays"/>
    <x v="3564"/>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s v="plays"/>
    <x v="3565"/>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s v="plays"/>
    <x v="356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s v="plays"/>
    <x v="3567"/>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s v="plays"/>
    <x v="3568"/>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s v="plays"/>
    <x v="3569"/>
  </r>
  <r>
    <n v="3570"/>
    <s v="The Lower Depths"/>
    <s v="Theatre Machine presents an all-new adaptation of Maxim Gorky's classic of Russian theatre, The Lower Depths."/>
    <n v="2000"/>
    <n v="2287"/>
    <x v="0"/>
    <x v="0"/>
    <s v="USD"/>
    <n v="1420009200"/>
    <n v="1417593483"/>
    <b v="0"/>
    <n v="26"/>
    <b v="1"/>
    <s v="theater/plays"/>
    <n v="114"/>
    <n v="87.96"/>
    <x v="1"/>
    <s v="plays"/>
    <x v="3570"/>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s v="plays"/>
    <x v="3571"/>
  </r>
  <r>
    <n v="3572"/>
    <s v="Monster"/>
    <s v="A darkly comic one woman show by Abram Rooney as part of The Camden Fringe 2015."/>
    <n v="500"/>
    <n v="500"/>
    <x v="0"/>
    <x v="1"/>
    <s v="GBP"/>
    <n v="1434894082"/>
    <n v="1432302082"/>
    <b v="0"/>
    <n v="9"/>
    <b v="1"/>
    <s v="theater/plays"/>
    <n v="100"/>
    <n v="55.56"/>
    <x v="1"/>
    <s v="plays"/>
    <x v="3572"/>
  </r>
  <r>
    <n v="3573"/>
    <s v="Licensed To Ill"/>
    <s v="London based theatre makers collaborating to create a new show about the history of HipHop."/>
    <n v="3000"/>
    <n v="3084"/>
    <x v="0"/>
    <x v="1"/>
    <s v="GBP"/>
    <n v="1415440846"/>
    <n v="1412845246"/>
    <b v="0"/>
    <n v="78"/>
    <b v="1"/>
    <s v="theater/plays"/>
    <n v="103"/>
    <n v="39.54"/>
    <x v="1"/>
    <s v="plays"/>
    <x v="3573"/>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s v="plays"/>
    <x v="357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s v="plays"/>
    <x v="3575"/>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s v="plays"/>
    <x v="3577"/>
  </r>
  <r>
    <n v="3578"/>
    <s v="Home"/>
    <s v="An unsparing, slightly surreal look at the effects of the private rented sector on two young women. Based on real events."/>
    <n v="1500"/>
    <n v="1500.2"/>
    <x v="0"/>
    <x v="1"/>
    <s v="GBP"/>
    <n v="1462037777"/>
    <n v="1459445777"/>
    <b v="0"/>
    <n v="37"/>
    <b v="1"/>
    <s v="theater/plays"/>
    <n v="100"/>
    <n v="40.549999999999997"/>
    <x v="1"/>
    <s v="plays"/>
    <x v="3578"/>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s v="plays"/>
    <x v="3579"/>
  </r>
  <r>
    <n v="3580"/>
    <s v="Annabel Lost"/>
    <s v="Annabel Lost combines visual art and performance poetry to tell the story of two orphaned refugees, Quetzal and Rhime."/>
    <n v="900"/>
    <n v="1025"/>
    <x v="0"/>
    <x v="0"/>
    <s v="USD"/>
    <n v="1425185940"/>
    <n v="1421900022"/>
    <b v="0"/>
    <n v="27"/>
    <b v="1"/>
    <s v="theater/plays"/>
    <n v="114"/>
    <n v="37.96"/>
    <x v="1"/>
    <s v="plays"/>
    <x v="358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s v="plays"/>
    <x v="3581"/>
  </r>
  <r>
    <n v="3582"/>
    <s v="REALLY REALLY"/>
    <s v="A contemporary American play touching on the scorching realities of growing up in the Millennial generation."/>
    <n v="1000"/>
    <n v="2870"/>
    <x v="0"/>
    <x v="0"/>
    <s v="USD"/>
    <n v="1459822682"/>
    <n v="1458613082"/>
    <b v="0"/>
    <n v="49"/>
    <b v="1"/>
    <s v="theater/plays"/>
    <n v="287"/>
    <n v="58.57"/>
    <x v="1"/>
    <s v="plays"/>
    <x v="358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s v="plays"/>
    <x v="3583"/>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s v="plays"/>
    <x v="3584"/>
  </r>
  <r>
    <n v="3585"/>
    <s v="The Lost Boy (a play)"/>
    <s v="The world premiere of a play, a true story about love, loss, and a man reaching back in time as the only way to move forward."/>
    <n v="3400"/>
    <n v="4050"/>
    <x v="0"/>
    <x v="0"/>
    <s v="USD"/>
    <n v="1419181890"/>
    <n v="1416589890"/>
    <b v="0"/>
    <n v="23"/>
    <b v="1"/>
    <s v="theater/plays"/>
    <n v="119"/>
    <n v="176.09"/>
    <x v="1"/>
    <s v="plays"/>
    <x v="3585"/>
  </r>
  <r>
    <n v="3586"/>
    <s v="Actors &amp; Musicians who are Blind or Autistic"/>
    <s v="See Theatre In A New Light"/>
    <n v="7500"/>
    <n v="8207"/>
    <x v="0"/>
    <x v="0"/>
    <s v="USD"/>
    <n v="1474649070"/>
    <n v="1469465070"/>
    <b v="0"/>
    <n v="54"/>
    <b v="1"/>
    <s v="theater/plays"/>
    <n v="109"/>
    <n v="151.97999999999999"/>
    <x v="1"/>
    <s v="plays"/>
    <x v="358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s v="plays"/>
    <x v="3587"/>
  </r>
  <r>
    <n v="3588"/>
    <s v="MENTAL Play short-tour 2015!"/>
    <s v="Touring the fast-paced, playful and poignant story of three twenty-somethings in a mental-health support group."/>
    <n v="200"/>
    <n v="201"/>
    <x v="0"/>
    <x v="1"/>
    <s v="GBP"/>
    <n v="1430348400"/>
    <n v="1428436410"/>
    <b v="0"/>
    <n v="11"/>
    <b v="1"/>
    <s v="theater/plays"/>
    <n v="101"/>
    <n v="18.27"/>
    <x v="1"/>
    <s v="plays"/>
    <x v="3588"/>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s v="plays"/>
    <x v="3589"/>
  </r>
  <r>
    <n v="3590"/>
    <s v="The Glasshouse"/>
    <s v="Two men on trial for desertion, confined within a Glasshouse. How long can friendship last? How much can a man stand before he breaks?"/>
    <n v="5000"/>
    <n v="5003"/>
    <x v="0"/>
    <x v="1"/>
    <s v="GBP"/>
    <n v="1413792034"/>
    <n v="1411200034"/>
    <b v="0"/>
    <n v="73"/>
    <b v="1"/>
    <s v="theater/plays"/>
    <n v="100"/>
    <n v="68.53"/>
    <x v="1"/>
    <s v="plays"/>
    <x v="3590"/>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s v="plays"/>
    <x v="3591"/>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s v="plays"/>
    <x v="3592"/>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s v="plays"/>
    <x v="3593"/>
  </r>
  <r>
    <n v="3594"/>
    <s v="HEDDA"/>
    <s v="An adaptation that realizes the internal struggle of Ibsenâ€™s most renowned protagonist as she traverses a claustrophobic social world"/>
    <n v="1600"/>
    <n v="2015"/>
    <x v="0"/>
    <x v="0"/>
    <s v="USD"/>
    <n v="1472952982"/>
    <n v="1470792982"/>
    <b v="0"/>
    <n v="36"/>
    <b v="1"/>
    <s v="theater/plays"/>
    <n v="126"/>
    <n v="55.97"/>
    <x v="1"/>
    <s v="plays"/>
    <x v="3594"/>
  </r>
  <r>
    <n v="3595"/>
    <s v="The Flu Season"/>
    <s v="A new theatre company staging Will Eno's The Flu Season in Seattle"/>
    <n v="2600"/>
    <n v="3081"/>
    <x v="0"/>
    <x v="0"/>
    <s v="USD"/>
    <n v="1426229940"/>
    <n v="1423959123"/>
    <b v="0"/>
    <n v="62"/>
    <b v="1"/>
    <s v="theater/plays"/>
    <n v="119"/>
    <n v="49.69"/>
    <x v="1"/>
    <s v="plays"/>
    <x v="3595"/>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s v="plays"/>
    <x v="3596"/>
  </r>
  <r>
    <n v="3597"/>
    <s v="Akvavit Theatre presents NOTHING OF ME by Arne Lygre"/>
    <s v="&quot;I think that I have my own will. I can stop this, I tell myself. But it's not true.&quot;"/>
    <n v="2500"/>
    <n v="2565"/>
    <x v="0"/>
    <x v="0"/>
    <s v="USD"/>
    <n v="1456984740"/>
    <n v="1455717790"/>
    <b v="0"/>
    <n v="33"/>
    <b v="1"/>
    <s v="theater/plays"/>
    <n v="103"/>
    <n v="77.73"/>
    <x v="1"/>
    <s v="plays"/>
    <x v="3597"/>
  </r>
  <r>
    <n v="3598"/>
    <s v="Cinderella"/>
    <s v="River City Theatre Company needs your support as we embark on our thirteenth production, CINDERELLA!"/>
    <n v="1000"/>
    <n v="1101"/>
    <x v="0"/>
    <x v="0"/>
    <s v="USD"/>
    <n v="1409720340"/>
    <n v="1408129822"/>
    <b v="0"/>
    <n v="27"/>
    <b v="1"/>
    <s v="theater/plays"/>
    <n v="110"/>
    <n v="40.78"/>
    <x v="1"/>
    <s v="plays"/>
    <x v="3598"/>
  </r>
  <r>
    <n v="3599"/>
    <s v="Promised Land"/>
    <s v="Help Chrysalis get this production off the ground!  An original play, we only need $500 to get this production on its feet!"/>
    <n v="500"/>
    <n v="1010"/>
    <x v="0"/>
    <x v="0"/>
    <s v="USD"/>
    <n v="1440892800"/>
    <n v="1438715077"/>
    <b v="0"/>
    <n v="17"/>
    <b v="1"/>
    <s v="theater/plays"/>
    <n v="202"/>
    <n v="59.41"/>
    <x v="1"/>
    <s v="plays"/>
    <x v="3599"/>
  </r>
  <r>
    <n v="3600"/>
    <s v="Pariah"/>
    <s v="The First Play From The Man Who Brought You The Black James Bond!"/>
    <n v="10"/>
    <n v="13"/>
    <x v="0"/>
    <x v="0"/>
    <s v="USD"/>
    <n v="1476390164"/>
    <n v="1473970964"/>
    <b v="0"/>
    <n v="4"/>
    <b v="1"/>
    <s v="theater/plays"/>
    <n v="130"/>
    <n v="3.25"/>
    <x v="1"/>
    <s v="plays"/>
    <x v="3600"/>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s v="plays"/>
    <x v="360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s v="plays"/>
    <x v="3602"/>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s v="plays"/>
    <x v="3603"/>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s v="plays"/>
    <x v="360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s v="plays"/>
    <x v="3605"/>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s v="plays"/>
    <x v="3606"/>
  </r>
  <r>
    <n v="3607"/>
    <s v="E15 at The Pleasance and CPT"/>
    <s v="'E15' is a verbatim project that looks at the story of the Focus E15 Campaign"/>
    <n v="550"/>
    <n v="580"/>
    <x v="0"/>
    <x v="1"/>
    <s v="GBP"/>
    <n v="1450137600"/>
    <n v="1448924882"/>
    <b v="0"/>
    <n v="20"/>
    <b v="1"/>
    <s v="theater/plays"/>
    <n v="105"/>
    <n v="29"/>
    <x v="1"/>
    <s v="plays"/>
    <x v="3607"/>
  </r>
  <r>
    <n v="3608"/>
    <s v="Petrification"/>
    <s v="Help us get the show on the road! Petrification is a new play about home, memory and identity and we need your help to tour."/>
    <n v="800"/>
    <n v="800"/>
    <x v="0"/>
    <x v="1"/>
    <s v="GBP"/>
    <n v="1466172000"/>
    <n v="1463418090"/>
    <b v="0"/>
    <n v="27"/>
    <b v="1"/>
    <s v="theater/plays"/>
    <n v="100"/>
    <n v="29.63"/>
    <x v="1"/>
    <s v="plays"/>
    <x v="3608"/>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s v="plays"/>
    <x v="3609"/>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s v="plays"/>
    <x v="361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s v="plays"/>
    <x v="361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s v="plays"/>
    <x v="3612"/>
  </r>
  <r>
    <n v="3613"/>
    <s v="HIS NAME IS ARTHUR HOLMBERG"/>
    <s v="a woman walks into a bar except she looks like a man and no one's serving drinks. one night only"/>
    <n v="1250"/>
    <n v="1250"/>
    <x v="0"/>
    <x v="0"/>
    <s v="USD"/>
    <n v="1403964574"/>
    <n v="1401372574"/>
    <b v="0"/>
    <n v="20"/>
    <b v="1"/>
    <s v="theater/plays"/>
    <n v="100"/>
    <n v="62.5"/>
    <x v="1"/>
    <s v="plays"/>
    <x v="3613"/>
  </r>
  <r>
    <n v="3614"/>
    <s v="Gruesome Playground Injuries"/>
    <s v="A production of &quot;Gruesome Playground Injuries&quot; by Rajiv Joseph July 24th-August 9th at The Bakery in Denver, CO."/>
    <n v="2500"/>
    <n v="2520"/>
    <x v="0"/>
    <x v="0"/>
    <s v="USD"/>
    <n v="1434675616"/>
    <n v="1432083616"/>
    <b v="0"/>
    <n v="71"/>
    <b v="1"/>
    <s v="theater/plays"/>
    <n v="101"/>
    <n v="35.49"/>
    <x v="1"/>
    <s v="plays"/>
    <x v="3614"/>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s v="plays"/>
    <x v="3615"/>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s v="plays"/>
    <x v="361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s v="plays"/>
    <x v="3617"/>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s v="plays"/>
    <x v="3618"/>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s v="plays"/>
    <x v="3619"/>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s v="plays"/>
    <x v="3620"/>
  </r>
  <r>
    <n v="3621"/>
    <s v="EverScape"/>
    <s v="Bare Theatre and Sonorous Road collaborate on the NC debut of  Allan Maule's gamer fantasy play that was extended in New York."/>
    <n v="3000"/>
    <n v="3292"/>
    <x v="0"/>
    <x v="0"/>
    <s v="USD"/>
    <n v="1475269200"/>
    <n v="1473200844"/>
    <b v="0"/>
    <n v="70"/>
    <b v="1"/>
    <s v="theater/plays"/>
    <n v="110"/>
    <n v="47.03"/>
    <x v="1"/>
    <s v="plays"/>
    <x v="3621"/>
  </r>
  <r>
    <n v="3622"/>
    <s v="Shakespeare's Pericles, Prince of Tyre"/>
    <s v="5 actors. 39 characters. 1 epic adventure. Presented by the Cradle Theatre Company."/>
    <n v="1000"/>
    <n v="1000.99"/>
    <x v="0"/>
    <x v="0"/>
    <s v="USD"/>
    <n v="1411874580"/>
    <n v="1409030371"/>
    <b v="0"/>
    <n v="21"/>
    <b v="1"/>
    <s v="theater/plays"/>
    <n v="100"/>
    <n v="47.67"/>
    <x v="1"/>
    <s v="plays"/>
    <x v="3622"/>
  </r>
  <r>
    <n v="3623"/>
    <s v="Since I've Been Here"/>
    <s v="An original play exploring the complications of romantic relationships in all forms."/>
    <n v="2500"/>
    <n v="3000"/>
    <x v="0"/>
    <x v="0"/>
    <s v="USD"/>
    <n v="1406358000"/>
    <n v="1404841270"/>
    <b v="0"/>
    <n v="34"/>
    <b v="1"/>
    <s v="theater/plays"/>
    <n v="120"/>
    <n v="88.24"/>
    <x v="1"/>
    <s v="plays"/>
    <x v="362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s v="plays"/>
    <x v="3624"/>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s v="plays"/>
    <x v="3625"/>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s v="plays"/>
    <x v="362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s v="plays"/>
    <x v="3627"/>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s v="musical"/>
    <x v="3628"/>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s v="musical"/>
    <x v="3629"/>
  </r>
  <r>
    <n v="3630"/>
    <s v="Jeremy Kyle- The Opera"/>
    <s v="The Jeremy Kyle Show offers so much subject matter to create an opera with.  Along with his brilliant put downs it could be excellent!"/>
    <n v="3000"/>
    <n v="1"/>
    <x v="2"/>
    <x v="1"/>
    <s v="GBP"/>
    <n v="1417295990"/>
    <n v="1414700390"/>
    <b v="0"/>
    <n v="1"/>
    <b v="0"/>
    <s v="theater/musical"/>
    <n v="0"/>
    <n v="1"/>
    <x v="1"/>
    <s v="musical"/>
    <x v="363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s v="musical"/>
    <x v="3631"/>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r>
  <r>
    <n v="3633"/>
    <s v="SMOKEY AND THE BANDIT: THE MUSICAL"/>
    <s v="SMOKEY AND THE BANDIT: THE MUSICAL_x000a_The classic film, characters and music you love, on stage, LIVE!"/>
    <n v="5000"/>
    <n v="1762"/>
    <x v="2"/>
    <x v="0"/>
    <s v="USD"/>
    <n v="1479517200"/>
    <n v="1475765867"/>
    <b v="0"/>
    <n v="31"/>
    <b v="0"/>
    <s v="theater/musical"/>
    <n v="35"/>
    <n v="56.84"/>
    <x v="1"/>
    <s v="musical"/>
    <x v="3633"/>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s v="musical"/>
    <x v="3634"/>
  </r>
  <r>
    <n v="3635"/>
    <s v="Mary's Son"/>
    <s v="Mary's Son is a pop opera about Jesus and the hope he brings to all people."/>
    <n v="3500"/>
    <n v="1276"/>
    <x v="2"/>
    <x v="0"/>
    <s v="USD"/>
    <n v="1461186676"/>
    <n v="1458594676"/>
    <b v="0"/>
    <n v="10"/>
    <b v="0"/>
    <s v="theater/musical"/>
    <n v="36"/>
    <n v="127.6"/>
    <x v="1"/>
    <s v="musical"/>
    <x v="3635"/>
  </r>
  <r>
    <n v="3636"/>
    <s v="The Brother's of B-Block"/>
    <s v="The Brotherâ€™s of B-block is a musical play. A new take on &quot;OZ&quot; _x000a_The Wizard of OZ meets HBO's OZ."/>
    <n v="150000"/>
    <n v="0"/>
    <x v="2"/>
    <x v="0"/>
    <s v="USD"/>
    <n v="1442248829"/>
    <n v="1439224829"/>
    <b v="0"/>
    <n v="0"/>
    <b v="0"/>
    <s v="theater/musical"/>
    <n v="0"/>
    <n v="0"/>
    <x v="1"/>
    <s v="musical"/>
    <x v="3636"/>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s v="musical"/>
    <x v="3637"/>
  </r>
  <r>
    <n v="3638"/>
    <s v="Project Hedwig and the Angry Inch"/>
    <s v="A rock and roll journey that explores love, loss, redemption, duality and ascension."/>
    <n v="3300"/>
    <n v="216"/>
    <x v="2"/>
    <x v="5"/>
    <s v="CAD"/>
    <n v="1429456132"/>
    <n v="1424275732"/>
    <b v="0"/>
    <n v="2"/>
    <b v="0"/>
    <s v="theater/musical"/>
    <n v="7"/>
    <n v="108"/>
    <x v="1"/>
    <s v="musical"/>
    <x v="3638"/>
  </r>
  <r>
    <n v="3639"/>
    <s v="POE!"/>
    <s v="POE is a tragicomic musical about the life and works of Edgar Poe, with Death as his therapist helping him find peace in the beyond."/>
    <n v="25000"/>
    <n v="1"/>
    <x v="2"/>
    <x v="0"/>
    <s v="USD"/>
    <n v="1475853060"/>
    <n v="1470672906"/>
    <b v="0"/>
    <n v="1"/>
    <b v="0"/>
    <s v="theater/musical"/>
    <n v="0"/>
    <n v="1"/>
    <x v="1"/>
    <s v="musical"/>
    <x v="3639"/>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s v="musical"/>
    <x v="36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s v="musical"/>
    <x v="3641"/>
  </r>
  <r>
    <n v="3642"/>
    <s v="My own musical"/>
    <s v="All the world's a stage..._x000a_It is my biggest dream to perform my own, selfcreated musical with lots of kids as big as I am able to."/>
    <n v="700"/>
    <n v="15"/>
    <x v="2"/>
    <x v="12"/>
    <s v="EUR"/>
    <n v="1448902800"/>
    <n v="1445369727"/>
    <b v="0"/>
    <n v="2"/>
    <b v="0"/>
    <s v="theater/musical"/>
    <n v="2"/>
    <n v="7.5"/>
    <x v="1"/>
    <s v="musical"/>
    <x v="3642"/>
  </r>
  <r>
    <n v="3643"/>
    <s v="Puberty: The Musical"/>
    <s v="It feels like the first time. Like the very first time everyone's coming-of-age comes to the stage. Think 'Wicked', with bad acne."/>
    <n v="25000"/>
    <n v="0"/>
    <x v="2"/>
    <x v="0"/>
    <s v="USD"/>
    <n v="1447734439"/>
    <n v="1444274839"/>
    <b v="0"/>
    <n v="0"/>
    <b v="0"/>
    <s v="theater/musical"/>
    <n v="0"/>
    <n v="0"/>
    <x v="1"/>
    <s v="musical"/>
    <x v="3643"/>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s v="musical"/>
    <x v="3644"/>
  </r>
  <r>
    <n v="3645"/>
    <s v="If the Shoe Fits"/>
    <s v="This new musical comedy empowers women and girls of all ages to be themselves in their shoes, whatever shoes they choose."/>
    <n v="1000"/>
    <n v="1"/>
    <x v="2"/>
    <x v="5"/>
    <s v="CAD"/>
    <n v="1479773838"/>
    <n v="1477178238"/>
    <b v="0"/>
    <n v="1"/>
    <b v="0"/>
    <s v="theater/musical"/>
    <n v="0"/>
    <n v="1"/>
    <x v="1"/>
    <s v="musical"/>
    <x v="3645"/>
  </r>
  <r>
    <n v="3646"/>
    <s v="Our Sacred Honor"/>
    <s v="Develop demo materials for new, true story of teen Revolutionary War heroes - for hybrid film/live stage musical"/>
    <n v="10000"/>
    <n v="481"/>
    <x v="2"/>
    <x v="0"/>
    <s v="USD"/>
    <n v="1434497400"/>
    <n v="1431770802"/>
    <b v="0"/>
    <n v="8"/>
    <b v="0"/>
    <s v="theater/musical"/>
    <n v="5"/>
    <n v="60.13"/>
    <x v="1"/>
    <s v="musical"/>
    <x v="3646"/>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r>
  <r>
    <n v="3648"/>
    <s v="Moth Theater Lives"/>
    <s v="Help Moth Live! Support Moth and its artist collective to achieve its 2014/15 season."/>
    <n v="40000"/>
    <n v="40153"/>
    <x v="0"/>
    <x v="0"/>
    <s v="USD"/>
    <n v="1412492445"/>
    <n v="1409900445"/>
    <b v="0"/>
    <n v="73"/>
    <b v="1"/>
    <s v="theater/plays"/>
    <n v="100"/>
    <n v="550.04"/>
    <x v="1"/>
    <s v="plays"/>
    <x v="3648"/>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s v="plays"/>
    <x v="3650"/>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s v="plays"/>
    <x v="3651"/>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s v="plays"/>
    <x v="3652"/>
  </r>
  <r>
    <n v="3653"/>
    <s v="ALLIE"/>
    <s v="ALLIE is a new dark comedy play which will premiere at the Edinburgh Festival Fringe 2015. Written and produced by Ruaraidh Murray."/>
    <n v="2000"/>
    <n v="2010"/>
    <x v="0"/>
    <x v="1"/>
    <s v="GBP"/>
    <n v="1438764207"/>
    <n v="1436172207"/>
    <b v="0"/>
    <n v="33"/>
    <b v="1"/>
    <s v="theater/plays"/>
    <n v="101"/>
    <n v="60.91"/>
    <x v="1"/>
    <s v="plays"/>
    <x v="365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s v="plays"/>
    <x v="3654"/>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s v="plays"/>
    <x v="3655"/>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s v="plays"/>
    <x v="365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s v="plays"/>
    <x v="3657"/>
  </r>
  <r>
    <n v="3658"/>
    <s v="Mr. Marmalade"/>
    <s v="Life is hard when your own imaginary friend can't make time for you."/>
    <n v="1500"/>
    <n v="1510"/>
    <x v="0"/>
    <x v="0"/>
    <s v="USD"/>
    <n v="1404273540"/>
    <n v="1400272580"/>
    <b v="0"/>
    <n v="20"/>
    <b v="1"/>
    <s v="theater/plays"/>
    <n v="101"/>
    <n v="75.5"/>
    <x v="1"/>
    <s v="plays"/>
    <x v="3658"/>
  </r>
  <r>
    <n v="3659"/>
    <s v="Reality of Love Remix (Love in Disguise)"/>
    <s v="We want you to analyze while we dramatize if people who romanticize can recognize true love in a disguise."/>
    <n v="3000"/>
    <n v="3061"/>
    <x v="0"/>
    <x v="0"/>
    <s v="USD"/>
    <n v="1426775940"/>
    <n v="1424414350"/>
    <b v="0"/>
    <n v="13"/>
    <b v="1"/>
    <s v="theater/plays"/>
    <n v="102"/>
    <n v="235.46"/>
    <x v="1"/>
    <s v="plays"/>
    <x v="3659"/>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s v="plays"/>
    <x v="366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s v="plays"/>
    <x v="3661"/>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s v="plays"/>
    <x v="3662"/>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s v="plays"/>
    <x v="3664"/>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s v="plays"/>
    <x v="3665"/>
  </r>
  <r>
    <n v="3666"/>
    <s v="Israel LÃ³pez @ Ojai Playwrights Conference"/>
    <s v="Artistic Internship @ Ojai Playwrights Conference"/>
    <n v="1200"/>
    <n v="1200"/>
    <x v="0"/>
    <x v="0"/>
    <s v="USD"/>
    <n v="1406185200"/>
    <n v="1404337382"/>
    <b v="0"/>
    <n v="38"/>
    <b v="1"/>
    <s v="theater/plays"/>
    <n v="100"/>
    <n v="31.58"/>
    <x v="1"/>
    <s v="plays"/>
    <x v="366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s v="plays"/>
    <x v="3667"/>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s v="plays"/>
    <x v="3668"/>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s v="plays"/>
    <x v="3669"/>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s v="plays"/>
    <x v="367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s v="plays"/>
    <x v="3671"/>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s v="plays"/>
    <x v="3672"/>
  </r>
  <r>
    <n v="3673"/>
    <s v="CHILD Z"/>
    <s v="Zoe is a teenage girl growing up in a deeply disturbing society. If those paid to protect her aren't listening, then who is?"/>
    <n v="4000"/>
    <n v="4545"/>
    <x v="0"/>
    <x v="1"/>
    <s v="GBP"/>
    <n v="1415191920"/>
    <n v="1412233497"/>
    <b v="0"/>
    <n v="114"/>
    <b v="1"/>
    <s v="theater/plays"/>
    <n v="114"/>
    <n v="39.869999999999997"/>
    <x v="1"/>
    <s v="plays"/>
    <x v="3673"/>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s v="plays"/>
    <x v="3674"/>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s v="plays"/>
    <x v="3675"/>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s v="plays"/>
    <x v="3676"/>
  </r>
  <r>
    <n v="3677"/>
    <s v="Goldfish Memory Productions"/>
    <s v="Goldfish Memory Productions seeks at least $12,000 to begin their first 3 professional projects."/>
    <n v="12000"/>
    <n v="12348.5"/>
    <x v="0"/>
    <x v="0"/>
    <s v="USD"/>
    <n v="1404359940"/>
    <n v="1402580818"/>
    <b v="0"/>
    <n v="199"/>
    <b v="1"/>
    <s v="theater/plays"/>
    <n v="103"/>
    <n v="62.05"/>
    <x v="1"/>
    <s v="plays"/>
    <x v="3677"/>
  </r>
  <r>
    <n v="3678"/>
    <s v="Some big Some bang"/>
    <s v="The Ugly Collective takes Some big Some bang to the Underbelly Venues at the Edinburgh Fringe!"/>
    <n v="2000"/>
    <n v="2050"/>
    <x v="0"/>
    <x v="1"/>
    <s v="GBP"/>
    <n v="1433076298"/>
    <n v="1430052298"/>
    <b v="0"/>
    <n v="31"/>
    <b v="1"/>
    <s v="theater/plays"/>
    <n v="103"/>
    <n v="66.13"/>
    <x v="1"/>
    <s v="plays"/>
    <x v="367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s v="plays"/>
    <x v="3679"/>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s v="plays"/>
    <x v="3680"/>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s v="plays"/>
    <x v="3681"/>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s v="plays"/>
    <x v="3682"/>
  </r>
  <r>
    <n v="3683"/>
    <s v="A Krumpus Story - World Premiere"/>
    <s v="A Krumpus Story is a dark holiday comedy for anyone who wants a little more spice in their holiday fare."/>
    <n v="3500"/>
    <n v="3880"/>
    <x v="0"/>
    <x v="0"/>
    <s v="USD"/>
    <n v="1476931696"/>
    <n v="1474339696"/>
    <b v="0"/>
    <n v="66"/>
    <b v="1"/>
    <s v="theater/plays"/>
    <n v="111"/>
    <n v="58.79"/>
    <x v="1"/>
    <s v="plays"/>
    <x v="3683"/>
  </r>
  <r>
    <n v="3684"/>
    <s v="Cassiopeia"/>
    <s v="Thespis Theater Festival presents Cassiopeia: A romantic tale of a bride finding her way to her unknown groom before it is too late."/>
    <n v="750"/>
    <n v="1043"/>
    <x v="0"/>
    <x v="0"/>
    <s v="USD"/>
    <n v="1441167586"/>
    <n v="1438575586"/>
    <b v="0"/>
    <n v="23"/>
    <b v="1"/>
    <s v="theater/plays"/>
    <n v="139"/>
    <n v="45.35"/>
    <x v="1"/>
    <s v="plays"/>
    <x v="3684"/>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s v="plays"/>
    <x v="3685"/>
  </r>
  <r>
    <n v="3686"/>
    <s v="Dog sees God by Bert V. Royal @ FSU"/>
    <s v="This October, in association with Rogue Productions at FSU, I will be directing a production of Dog sees God."/>
    <n v="350"/>
    <n v="355"/>
    <x v="0"/>
    <x v="0"/>
    <s v="USD"/>
    <n v="1440820740"/>
    <n v="1439567660"/>
    <b v="0"/>
    <n v="6"/>
    <b v="1"/>
    <s v="theater/plays"/>
    <n v="101"/>
    <n v="59.17"/>
    <x v="1"/>
    <s v="plays"/>
    <x v="368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s v="plays"/>
    <x v="3687"/>
  </r>
  <r>
    <n v="3688"/>
    <s v="The Tulip Tree 2014"/>
    <s v="The Tulip Tree is a project I have been passionate about for 5 years. It is an unforgettable story that has never been told."/>
    <n v="3000"/>
    <n v="3275"/>
    <x v="0"/>
    <x v="1"/>
    <s v="GBP"/>
    <n v="1407524004"/>
    <n v="1404932004"/>
    <b v="0"/>
    <n v="39"/>
    <b v="1"/>
    <s v="theater/plays"/>
    <n v="109"/>
    <n v="83.97"/>
    <x v="1"/>
    <s v="plays"/>
    <x v="3688"/>
  </r>
  <r>
    <n v="3689"/>
    <s v="Random Us"/>
    <s v="A humorous, touching play about the joys and challenges of a married couple's tender, yet intense relationship &quot;Love is never random&quot;"/>
    <n v="3000"/>
    <n v="3550"/>
    <x v="0"/>
    <x v="0"/>
    <s v="USD"/>
    <n v="1434925500"/>
    <n v="1432410639"/>
    <b v="0"/>
    <n v="62"/>
    <b v="1"/>
    <s v="theater/plays"/>
    <n v="118"/>
    <n v="57.26"/>
    <x v="1"/>
    <s v="plays"/>
    <x v="3689"/>
  </r>
  <r>
    <n v="3690"/>
    <s v="We Rise"/>
    <s v="A play honoring the lives and legacies of the activists and those remembered at the 1992 ACT UP Ashes Action at The White House"/>
    <n v="1500"/>
    <n v="1800"/>
    <x v="0"/>
    <x v="0"/>
    <s v="USD"/>
    <n v="1417101683"/>
    <n v="1414506083"/>
    <b v="0"/>
    <n v="31"/>
    <b v="1"/>
    <s v="theater/plays"/>
    <n v="120"/>
    <n v="58.06"/>
    <x v="1"/>
    <s v="plays"/>
    <x v="3690"/>
  </r>
  <r>
    <n v="3691"/>
    <s v="Most Dangerous Man in America (WEB DuBois) by Amiri  Baraka"/>
    <s v="World Premiere of last play written by Amiri Baraka"/>
    <n v="40000"/>
    <n v="51184"/>
    <x v="0"/>
    <x v="0"/>
    <s v="USD"/>
    <n v="1425272340"/>
    <n v="1421426929"/>
    <b v="0"/>
    <n v="274"/>
    <b v="1"/>
    <s v="theater/plays"/>
    <n v="128"/>
    <n v="186.8"/>
    <x v="1"/>
    <s v="plays"/>
    <x v="3691"/>
  </r>
  <r>
    <n v="3692"/>
    <s v="An Evening With Durang"/>
    <s v="Help us independently produce two great comedies by Christopher Durang."/>
    <n v="1000"/>
    <n v="1260"/>
    <x v="0"/>
    <x v="0"/>
    <s v="USD"/>
    <n v="1411084800"/>
    <n v="1410304179"/>
    <b v="0"/>
    <n v="17"/>
    <b v="1"/>
    <s v="theater/plays"/>
    <n v="126"/>
    <n v="74.12"/>
    <x v="1"/>
    <s v="plays"/>
    <x v="3692"/>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s v="plays"/>
    <x v="3693"/>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s v="plays"/>
    <x v="3694"/>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s v="plays"/>
    <x v="369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s v="plays"/>
    <x v="369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s v="plays"/>
    <x v="3698"/>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s v="plays"/>
    <x v="3699"/>
  </r>
  <r>
    <n v="3700"/>
    <s v="Generations (Senior Project)"/>
    <s v="Help me produce the play I have written for my senior project!"/>
    <n v="500"/>
    <n v="606"/>
    <x v="0"/>
    <x v="0"/>
    <s v="USD"/>
    <n v="1412092800"/>
    <n v="1409493800"/>
    <b v="0"/>
    <n v="18"/>
    <b v="1"/>
    <s v="theater/plays"/>
    <n v="121"/>
    <n v="33.67"/>
    <x v="1"/>
    <s v="plays"/>
    <x v="3700"/>
  </r>
  <r>
    <n v="3701"/>
    <s v="Dog Show"/>
    <s v="Part-silent film, part-thriller, Dog Show sees four actors play a community of dogs and their owners. One autumn, a killer strikes."/>
    <n v="1500"/>
    <n v="1505"/>
    <x v="0"/>
    <x v="1"/>
    <s v="GBP"/>
    <n v="1433422793"/>
    <n v="1430830793"/>
    <b v="0"/>
    <n v="39"/>
    <b v="1"/>
    <s v="theater/plays"/>
    <n v="100"/>
    <n v="38.590000000000003"/>
    <x v="1"/>
    <s v="plays"/>
    <x v="3701"/>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s v="plays"/>
    <x v="3702"/>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s v="plays"/>
    <x v="3703"/>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s v="plays"/>
    <x v="3704"/>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s v="plays"/>
    <x v="3705"/>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s v="plays"/>
    <x v="3706"/>
  </r>
  <r>
    <n v="3707"/>
    <s v="A KC Fringe World Premiere: DESPERATE ACTS"/>
    <s v="Support this collection of new plays by Kansas City writers and the artists who are bringing it to life!"/>
    <n v="1000"/>
    <n v="1860"/>
    <x v="0"/>
    <x v="0"/>
    <s v="USD"/>
    <n v="1469165160"/>
    <n v="1467335378"/>
    <b v="0"/>
    <n v="23"/>
    <b v="1"/>
    <s v="theater/plays"/>
    <n v="186"/>
    <n v="80.87"/>
    <x v="1"/>
    <s v="plays"/>
    <x v="3707"/>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s v="plays"/>
    <x v="3708"/>
  </r>
  <r>
    <n v="3709"/>
    <s v="The Ruby Darlings Show"/>
    <s v="The filthily talented Ruby and Darling, take you on a raunch-tastic musical discovery of life with a vagina. #sayno"/>
    <n v="1000"/>
    <n v="1082.5"/>
    <x v="0"/>
    <x v="1"/>
    <s v="GBP"/>
    <n v="1403715546"/>
    <n v="1401123546"/>
    <b v="0"/>
    <n v="35"/>
    <b v="1"/>
    <s v="theater/plays"/>
    <n v="108"/>
    <n v="30.93"/>
    <x v="1"/>
    <s v="plays"/>
    <x v="3709"/>
  </r>
  <r>
    <n v="3710"/>
    <s v="&quot;Loving Alanis&quot; Rocky Mountain Regional Premier"/>
    <s v="A comedy about, life, death, men, women, and the power of a good Kegel."/>
    <n v="1300"/>
    <n v="1835"/>
    <x v="0"/>
    <x v="0"/>
    <s v="USD"/>
    <n v="1428068988"/>
    <n v="1425908988"/>
    <b v="0"/>
    <n v="27"/>
    <b v="1"/>
    <s v="theater/plays"/>
    <n v="141"/>
    <n v="67.959999999999994"/>
    <x v="1"/>
    <s v="plays"/>
    <x v="3710"/>
  </r>
  <r>
    <n v="3711"/>
    <s v="The Youth Shakespeare Project 2014"/>
    <s v="Two teachers and twenty kids bring one of Shakespeare's plays to life!"/>
    <n v="500"/>
    <n v="570"/>
    <x v="0"/>
    <x v="0"/>
    <s v="USD"/>
    <n v="1402848000"/>
    <n v="1400606573"/>
    <b v="0"/>
    <n v="21"/>
    <b v="1"/>
    <s v="theater/plays"/>
    <n v="114"/>
    <n v="27.14"/>
    <x v="1"/>
    <s v="plays"/>
    <x v="3711"/>
  </r>
  <r>
    <n v="3712"/>
    <s v="IT'S JUST MY LIFE"/>
    <s v="Married, Single, Divorced, Straight, Gay, Transgendered, Birth Mother, Adoptive Mother.... Everyone has a story.  These are ours."/>
    <n v="7500"/>
    <n v="11530"/>
    <x v="0"/>
    <x v="0"/>
    <s v="USD"/>
    <n v="1433055540"/>
    <n v="1431230867"/>
    <b v="0"/>
    <n v="104"/>
    <b v="1"/>
    <s v="theater/plays"/>
    <n v="154"/>
    <n v="110.87"/>
    <x v="1"/>
    <s v="plays"/>
    <x v="3712"/>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s v="plays"/>
    <x v="3713"/>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s v="plays"/>
    <x v="3714"/>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s v="plays"/>
    <x v="3715"/>
  </r>
  <r>
    <n v="3716"/>
    <s v="Sylvia (a benefit show)"/>
    <s v="I am raising money to pay for the rights to produce Sylvia by A.R. Gurney. The show will be a fundraiser for Wayside Waifs."/>
    <n v="800"/>
    <n v="1246"/>
    <x v="0"/>
    <x v="0"/>
    <s v="USD"/>
    <n v="1453411109"/>
    <n v="1450819109"/>
    <b v="0"/>
    <n v="24"/>
    <b v="1"/>
    <s v="theater/plays"/>
    <n v="156"/>
    <n v="51.92"/>
    <x v="1"/>
    <s v="plays"/>
    <x v="371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s v="plays"/>
    <x v="3717"/>
  </r>
  <r>
    <n v="3718"/>
    <s v="PUNK ROCK"/>
    <s v="William Carlisle has the world at his feet but its weight on his shoulders. He is intelligent, articulate and fucked."/>
    <n v="500"/>
    <n v="1197"/>
    <x v="0"/>
    <x v="1"/>
    <s v="GBP"/>
    <n v="1425057075"/>
    <n v="1422465075"/>
    <b v="0"/>
    <n v="46"/>
    <b v="1"/>
    <s v="theater/plays"/>
    <n v="239"/>
    <n v="26.02"/>
    <x v="1"/>
    <s v="plays"/>
    <x v="3718"/>
  </r>
  <r>
    <n v="3719"/>
    <s v="Corium"/>
    <s v="A new piece of physical theatre about love, regret and longing."/>
    <n v="200"/>
    <n v="420"/>
    <x v="0"/>
    <x v="1"/>
    <s v="GBP"/>
    <n v="1434994266"/>
    <n v="1432402266"/>
    <b v="0"/>
    <n v="4"/>
    <b v="1"/>
    <s v="theater/plays"/>
    <n v="210"/>
    <n v="105"/>
    <x v="1"/>
    <s v="plays"/>
    <x v="3719"/>
  </r>
  <r>
    <n v="3720"/>
    <s v="Lakotas and the American Theatre"/>
    <s v="Breaking the American Indian stereotype in the American Theatre."/>
    <n v="3300"/>
    <n v="3449"/>
    <x v="0"/>
    <x v="0"/>
    <s v="USD"/>
    <n v="1435881006"/>
    <n v="1433980206"/>
    <b v="0"/>
    <n v="40"/>
    <b v="1"/>
    <s v="theater/plays"/>
    <n v="105"/>
    <n v="86.23"/>
    <x v="1"/>
    <s v="plays"/>
    <x v="372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s v="plays"/>
    <x v="3721"/>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s v="plays"/>
    <x v="3722"/>
  </r>
  <r>
    <n v="3723"/>
    <s v="Beauty and the Beast"/>
    <s v="Saltmine Theatre Company present Beauty and the Beast:"/>
    <n v="4500"/>
    <n v="4592"/>
    <x v="0"/>
    <x v="1"/>
    <s v="GBP"/>
    <n v="1417374262"/>
    <n v="1414778662"/>
    <b v="0"/>
    <n v="63"/>
    <b v="1"/>
    <s v="theater/plays"/>
    <n v="102"/>
    <n v="72.89"/>
    <x v="1"/>
    <s v="plays"/>
    <x v="3723"/>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s v="plays"/>
    <x v="3724"/>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r>
  <r>
    <n v="3726"/>
    <s v="Howard's End 3.0"/>
    <s v="A week of rehearsal culminating in a staged reading of our three-actor adaptation of &quot;Howards End,&quot; for potential producers."/>
    <n v="850"/>
    <n v="2879"/>
    <x v="0"/>
    <x v="0"/>
    <s v="USD"/>
    <n v="1461963600"/>
    <n v="1459567371"/>
    <b v="0"/>
    <n v="46"/>
    <b v="1"/>
    <s v="theater/plays"/>
    <n v="339"/>
    <n v="62.59"/>
    <x v="1"/>
    <s v="plays"/>
    <x v="372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s v="plays"/>
    <x v="3727"/>
  </r>
  <r>
    <n v="3728"/>
    <s v="Bare Bones Shakespeare 2015-16 Season"/>
    <s v="Bare Bones Shakespeare's first season will start with a DFW school touring show: Romeo and Juliet."/>
    <n v="20000"/>
    <n v="1862"/>
    <x v="2"/>
    <x v="0"/>
    <s v="USD"/>
    <n v="1439957176"/>
    <n v="1437365176"/>
    <b v="0"/>
    <n v="31"/>
    <b v="0"/>
    <s v="theater/plays"/>
    <n v="9"/>
    <n v="60.06"/>
    <x v="1"/>
    <s v="plays"/>
    <x v="3728"/>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s v="plays"/>
    <x v="3729"/>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r>
  <r>
    <n v="3731"/>
    <s v="The Rabbit on the Moon"/>
    <s v="A long distance wrong number leads to love, but with Emily flying in to finally meet, Nick somehow forgot to mention he's blind."/>
    <n v="5500"/>
    <n v="620"/>
    <x v="2"/>
    <x v="0"/>
    <s v="USD"/>
    <n v="1420860180"/>
    <n v="1418234646"/>
    <b v="0"/>
    <n v="12"/>
    <b v="0"/>
    <s v="theater/plays"/>
    <n v="11"/>
    <n v="51.67"/>
    <x v="1"/>
    <s v="plays"/>
    <x v="3731"/>
  </r>
  <r>
    <n v="3732"/>
    <s v="Elektra Bekent - Afstudeervoorstelling"/>
    <s v="Mijn solo voorstelling gaat over Elektra (Sophokles) en hoe zij als jongere alles beleeft en meemaakt!"/>
    <n v="850"/>
    <n v="131"/>
    <x v="2"/>
    <x v="9"/>
    <s v="EUR"/>
    <n v="1422100800"/>
    <n v="1416932133"/>
    <b v="0"/>
    <n v="4"/>
    <b v="0"/>
    <s v="theater/plays"/>
    <n v="15"/>
    <n v="32.75"/>
    <x v="1"/>
    <s v="plays"/>
    <x v="3732"/>
  </r>
  <r>
    <n v="3733"/>
    <s v="laughter in the hood"/>
    <s v="want to donate tickets to residents who live in the community that cant afford the 35.00 price of ticket"/>
    <n v="1500"/>
    <n v="0"/>
    <x v="2"/>
    <x v="0"/>
    <s v="USD"/>
    <n v="1429396200"/>
    <n v="1428539708"/>
    <b v="0"/>
    <n v="0"/>
    <b v="0"/>
    <s v="theater/plays"/>
    <n v="0"/>
    <n v="0"/>
    <x v="1"/>
    <s v="plays"/>
    <x v="3733"/>
  </r>
  <r>
    <n v="3734"/>
    <s v="Shakespeare in Sarajevo"/>
    <s v="Shakespeare's plays have an important message for the world. Bosnia needs to hear. Bring Shakespeare to Sarajevo! Fund performances!"/>
    <n v="1500"/>
    <n v="427"/>
    <x v="2"/>
    <x v="0"/>
    <s v="USD"/>
    <n v="1432589896"/>
    <n v="1427405896"/>
    <b v="0"/>
    <n v="7"/>
    <b v="0"/>
    <s v="theater/plays"/>
    <n v="28"/>
    <n v="61"/>
    <x v="1"/>
    <s v="plays"/>
    <x v="3734"/>
  </r>
  <r>
    <n v="3735"/>
    <s v="Women Beware Women"/>
    <s v="Young Actor's taking on a Jacobean tragedy. Family, betrayal, love, lust, sex and death."/>
    <n v="150"/>
    <n v="20"/>
    <x v="2"/>
    <x v="1"/>
    <s v="GBP"/>
    <n v="1432831089"/>
    <n v="1430239089"/>
    <b v="0"/>
    <n v="2"/>
    <b v="0"/>
    <s v="theater/plays"/>
    <n v="13"/>
    <n v="10"/>
    <x v="1"/>
    <s v="plays"/>
    <x v="3735"/>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s v="plays"/>
    <x v="3736"/>
  </r>
  <r>
    <n v="3737"/>
    <s v="Measure For Measure"/>
    <s v="The ASU Theatre and Shakespeare Club presents Measure For Measure directed by Jordyn Ochser."/>
    <n v="700"/>
    <n v="150"/>
    <x v="2"/>
    <x v="0"/>
    <s v="USD"/>
    <n v="1447311540"/>
    <n v="1445358903"/>
    <b v="0"/>
    <n v="4"/>
    <b v="0"/>
    <s v="theater/plays"/>
    <n v="21"/>
    <n v="37.5"/>
    <x v="1"/>
    <s v="plays"/>
    <x v="3737"/>
  </r>
  <r>
    <n v="3738"/>
    <s v="'GULF' - a new play by PIVOT THEATRE"/>
    <s v="A filmic, fast-paced exploration of trust, making its debut at Camden People's Theatre this July."/>
    <n v="1500"/>
    <n v="270"/>
    <x v="2"/>
    <x v="1"/>
    <s v="GBP"/>
    <n v="1405461600"/>
    <n v="1403562705"/>
    <b v="0"/>
    <n v="6"/>
    <b v="0"/>
    <s v="theater/plays"/>
    <n v="18"/>
    <n v="45"/>
    <x v="1"/>
    <s v="plays"/>
    <x v="3738"/>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s v="plays"/>
    <x v="3739"/>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s v="plays"/>
    <x v="3740"/>
  </r>
  <r>
    <n v="3741"/>
    <s v="Open House Theater"/>
    <s v="A small community with a love for theater would like to continue. Help the children of this community continue."/>
    <n v="20000"/>
    <n v="0"/>
    <x v="2"/>
    <x v="0"/>
    <s v="USD"/>
    <n v="1450389950"/>
    <n v="1447797950"/>
    <b v="0"/>
    <n v="0"/>
    <b v="0"/>
    <s v="theater/plays"/>
    <n v="0"/>
    <n v="0"/>
    <x v="1"/>
    <s v="plays"/>
    <x v="3741"/>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r>
  <r>
    <n v="3743"/>
    <s v="Down the Mississippi"/>
    <s v="I'm taking the Adventures of Huckleberry Finn puppet show down the Mississippi River!"/>
    <n v="2200"/>
    <n v="0"/>
    <x v="2"/>
    <x v="0"/>
    <s v="USD"/>
    <n v="1404406964"/>
    <n v="1401814964"/>
    <b v="0"/>
    <n v="0"/>
    <b v="0"/>
    <s v="theater/plays"/>
    <n v="0"/>
    <n v="0"/>
    <x v="1"/>
    <s v="plays"/>
    <x v="3743"/>
  </r>
  <r>
    <n v="3744"/>
    <s v="The Game's Afoot - Spotlight"/>
    <s v="This summer, The Spotlight Players are celebrating Christmas in July with a presentation of Ken Ludwig's side splitting comedy."/>
    <n v="1200"/>
    <n v="0"/>
    <x v="2"/>
    <x v="0"/>
    <s v="USD"/>
    <n v="1404532740"/>
    <n v="1401823952"/>
    <b v="0"/>
    <n v="0"/>
    <b v="0"/>
    <s v="theater/plays"/>
    <n v="0"/>
    <n v="0"/>
    <x v="1"/>
    <s v="plays"/>
    <x v="3744"/>
  </r>
  <r>
    <n v="3745"/>
    <s v="Tyke Theatre Web Show"/>
    <s v="Tyke wants to expand her puppet theater show to weekly online web shows and is looking for backers."/>
    <n v="100"/>
    <n v="10"/>
    <x v="2"/>
    <x v="0"/>
    <s v="USD"/>
    <n v="1407689102"/>
    <n v="1405097102"/>
    <b v="0"/>
    <n v="1"/>
    <b v="0"/>
    <s v="theater/plays"/>
    <n v="10"/>
    <n v="10"/>
    <x v="1"/>
    <s v="plays"/>
    <x v="3745"/>
  </r>
  <r>
    <n v="3746"/>
    <s v="Stage Play Production - &quot;I Love You to Death&quot;"/>
    <s v="Generational curses CAN be broken...right?"/>
    <n v="8500"/>
    <n v="202"/>
    <x v="2"/>
    <x v="0"/>
    <s v="USD"/>
    <n v="1475918439"/>
    <n v="1473326439"/>
    <b v="0"/>
    <n v="1"/>
    <b v="0"/>
    <s v="theater/plays"/>
    <n v="2"/>
    <n v="202"/>
    <x v="1"/>
    <s v="plays"/>
    <x v="3746"/>
  </r>
  <r>
    <n v="3747"/>
    <s v="Counting Stars"/>
    <s v="The world premiere of an astonishing new play by acclaimed writer Atiha Sen Gupta."/>
    <n v="2500"/>
    <n v="25"/>
    <x v="2"/>
    <x v="1"/>
    <s v="GBP"/>
    <n v="1436137140"/>
    <n v="1433833896"/>
    <b v="0"/>
    <n v="1"/>
    <b v="0"/>
    <s v="theater/plays"/>
    <n v="1"/>
    <n v="25"/>
    <x v="1"/>
    <s v="plays"/>
    <x v="3747"/>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s v="musical"/>
    <x v="3748"/>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s v="musical"/>
    <x v="3750"/>
  </r>
  <r>
    <n v="3751"/>
    <s v="GGC Productions 2016"/>
    <s v="I will be performing in TWO productions to kick off the 2016 season. NEED HELP TO FUND THESE GREAT SHOWS!"/>
    <n v="1000"/>
    <n v="1326"/>
    <x v="0"/>
    <x v="0"/>
    <s v="USD"/>
    <n v="1459641073"/>
    <n v="1454460673"/>
    <b v="0"/>
    <n v="11"/>
    <b v="1"/>
    <s v="theater/musical"/>
    <n v="133"/>
    <n v="120.55"/>
    <x v="1"/>
    <s v="musical"/>
    <x v="375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s v="musical"/>
    <x v="3752"/>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s v="musical"/>
    <x v="3753"/>
  </r>
  <r>
    <n v="3754"/>
    <s v="Little Shop of Horrors"/>
    <s v="CitÃ© des Arts needs your help in funding their fall production of the hit musical comedy &quot;Little Shop of Horrors.&quot;"/>
    <n v="2500"/>
    <n v="3000"/>
    <x v="0"/>
    <x v="0"/>
    <s v="USD"/>
    <n v="1406350740"/>
    <n v="1403125737"/>
    <b v="0"/>
    <n v="27"/>
    <b v="1"/>
    <s v="theater/musical"/>
    <n v="120"/>
    <n v="111.11"/>
    <x v="1"/>
    <s v="musical"/>
    <x v="3754"/>
  </r>
  <r>
    <n v="3755"/>
    <s v="Retro Rhapsody"/>
    <s v="We have formed an innovative company that aims to create musical comedic performances suitable for a range of venues."/>
    <n v="550"/>
    <n v="713"/>
    <x v="0"/>
    <x v="1"/>
    <s v="GBP"/>
    <n v="1460753307"/>
    <n v="1458161307"/>
    <b v="0"/>
    <n v="28"/>
    <b v="1"/>
    <s v="theater/musical"/>
    <n v="130"/>
    <n v="25.46"/>
    <x v="1"/>
    <s v="musical"/>
    <x v="3755"/>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s v="musical"/>
    <x v="3756"/>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s v="musical"/>
    <x v="3757"/>
  </r>
  <r>
    <n v="3758"/>
    <s v="Luigi's Ladies"/>
    <s v="LUIGI'S LADIES: an original one-woman musical comedy"/>
    <n v="1500"/>
    <n v="1535"/>
    <x v="0"/>
    <x v="0"/>
    <s v="USD"/>
    <n v="1400475600"/>
    <n v="1397819938"/>
    <b v="0"/>
    <n v="26"/>
    <b v="1"/>
    <s v="theater/musical"/>
    <n v="102"/>
    <n v="59.04"/>
    <x v="1"/>
    <s v="musical"/>
    <x v="3758"/>
  </r>
  <r>
    <n v="3759"/>
    <s v="Pared Down Productions"/>
    <s v="A production company specializing in small-scale musicals"/>
    <n v="4000"/>
    <n v="4409.7700000000004"/>
    <x v="0"/>
    <x v="0"/>
    <s v="USD"/>
    <n v="1440556553"/>
    <n v="1435372553"/>
    <b v="0"/>
    <n v="88"/>
    <b v="1"/>
    <s v="theater/musical"/>
    <n v="110"/>
    <n v="50.11"/>
    <x v="1"/>
    <s v="musical"/>
    <x v="3759"/>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s v="musical"/>
    <x v="376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s v="musical"/>
    <x v="3761"/>
  </r>
  <r>
    <n v="3762"/>
    <s v="iolite the musical"/>
    <s v="We are trying to raise money to perform a musical we have written, called &quot;Iolite&quot;, at the Edinburgh Fringe in 2015."/>
    <n v="1250"/>
    <n v="1328"/>
    <x v="0"/>
    <x v="1"/>
    <s v="GBP"/>
    <n v="1438543889"/>
    <n v="1436383889"/>
    <b v="0"/>
    <n v="28"/>
    <b v="1"/>
    <s v="theater/musical"/>
    <n v="106"/>
    <n v="47.43"/>
    <x v="1"/>
    <s v="musical"/>
    <x v="3762"/>
  </r>
  <r>
    <n v="3763"/>
    <s v="[title of show] â€” The Chicago Storefront Premiere"/>
    <s v="A musical about two guys writing a musical about...two guys writing a musical."/>
    <n v="5000"/>
    <n v="5000"/>
    <x v="0"/>
    <x v="0"/>
    <s v="USD"/>
    <n v="1427907626"/>
    <n v="1425319226"/>
    <b v="0"/>
    <n v="77"/>
    <b v="1"/>
    <s v="theater/musical"/>
    <n v="100"/>
    <n v="64.94"/>
    <x v="1"/>
    <s v="musical"/>
    <x v="3763"/>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s v="musical"/>
    <x v="3764"/>
  </r>
  <r>
    <n v="3765"/>
    <s v="Before and After"/>
    <s v="An new musical from Laura Grill &amp; Misha Chowdhury about relationships, Relationships, and the moments that change everything."/>
    <n v="7000"/>
    <n v="7942"/>
    <x v="0"/>
    <x v="0"/>
    <s v="USD"/>
    <n v="1406745482"/>
    <n v="1404153482"/>
    <b v="0"/>
    <n v="107"/>
    <b v="1"/>
    <s v="theater/musical"/>
    <n v="113"/>
    <n v="74.22"/>
    <x v="1"/>
    <s v="musical"/>
    <x v="3765"/>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s v="musical"/>
    <x v="3766"/>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s v="musical"/>
    <x v="376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s v="musical"/>
    <x v="3768"/>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s v="musical"/>
    <x v="376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r>
  <r>
    <n v="3771"/>
    <s v="COME OUT SWINGIN'!"/>
    <s v="I would like to make a demo recording of six songs from COME OUT SWINGIN'!"/>
    <n v="1000"/>
    <n v="1460"/>
    <x v="0"/>
    <x v="0"/>
    <s v="USD"/>
    <n v="1463529600"/>
    <n v="1462307652"/>
    <b v="0"/>
    <n v="38"/>
    <b v="1"/>
    <s v="theater/musical"/>
    <n v="146"/>
    <n v="38.42"/>
    <x v="1"/>
    <s v="musical"/>
    <x v="3771"/>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s v="musical"/>
    <x v="3772"/>
  </r>
  <r>
    <n v="3773"/>
    <s v="Dundee: A Hip-Hopera"/>
    <s v="A dramatic hip-hopera, inspired from monologues written by the performers."/>
    <n v="5000"/>
    <n v="5410"/>
    <x v="0"/>
    <x v="0"/>
    <s v="USD"/>
    <n v="1479175680"/>
    <n v="1476317247"/>
    <b v="0"/>
    <n v="57"/>
    <b v="1"/>
    <s v="theater/musical"/>
    <n v="108"/>
    <n v="94.91"/>
    <x v="1"/>
    <s v="musical"/>
    <x v="3773"/>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s v="musical"/>
    <x v="377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s v="musical"/>
    <x v="3776"/>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s v="musical"/>
    <x v="3777"/>
  </r>
  <r>
    <n v="3778"/>
    <s v="Give a Puppet a Hand"/>
    <s v="Sponsor an AVENUE Q puppet for The Barn Players April 2015 production."/>
    <n v="2400"/>
    <n v="2521"/>
    <x v="0"/>
    <x v="0"/>
    <s v="USD"/>
    <n v="1423942780"/>
    <n v="1418758780"/>
    <b v="0"/>
    <n v="36"/>
    <b v="1"/>
    <s v="theater/musical"/>
    <n v="105"/>
    <n v="70.03"/>
    <x v="1"/>
    <s v="musical"/>
    <x v="3778"/>
  </r>
  <r>
    <n v="3779"/>
    <s v="&quot;The Last Adam&quot; A New Musical, NYC reading"/>
    <s v="A fresh, re-telling of the Jesus story for a new generation."/>
    <n v="15000"/>
    <n v="15597"/>
    <x v="0"/>
    <x v="0"/>
    <s v="USD"/>
    <n v="1459010340"/>
    <n v="1456421940"/>
    <b v="0"/>
    <n v="115"/>
    <b v="1"/>
    <s v="theater/musical"/>
    <n v="104"/>
    <n v="135.63"/>
    <x v="1"/>
    <s v="musical"/>
    <x v="3779"/>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s v="musical"/>
    <x v="378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s v="musical"/>
    <x v="378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s v="musical"/>
    <x v="3783"/>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s v="musical"/>
    <x v="3784"/>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s v="musical"/>
    <x v="3785"/>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s v="musical"/>
    <x v="3786"/>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s v="musical"/>
    <x v="3787"/>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s v="musical"/>
    <x v="3788"/>
  </r>
  <r>
    <n v="3789"/>
    <s v="Austen a New Musical Play"/>
    <s v="This fabulous new play explores the little known love life of England's most famous romantic novelist, Jane Austen."/>
    <n v="3550"/>
    <n v="116"/>
    <x v="2"/>
    <x v="1"/>
    <s v="GBP"/>
    <n v="1434395418"/>
    <n v="1431630618"/>
    <b v="0"/>
    <n v="4"/>
    <b v="0"/>
    <s v="theater/musical"/>
    <n v="3"/>
    <n v="29"/>
    <x v="1"/>
    <s v="musical"/>
    <x v="3789"/>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s v="musical"/>
    <x v="3790"/>
  </r>
  <r>
    <n v="3791"/>
    <s v="Spin! at The Cumming Playhouse"/>
    <s v="Spin! is an original musical comedy-drama presented by Blue Palm Productions."/>
    <n v="1500"/>
    <n v="0"/>
    <x v="2"/>
    <x v="0"/>
    <s v="USD"/>
    <n v="1404664592"/>
    <n v="1399480592"/>
    <b v="0"/>
    <n v="0"/>
    <b v="0"/>
    <s v="theater/musical"/>
    <n v="0"/>
    <n v="0"/>
    <x v="1"/>
    <s v="musical"/>
    <x v="3791"/>
  </r>
  <r>
    <n v="3792"/>
    <s v="BorikÃ©n: The Show"/>
    <s v="A cultural and historic journey through Puerto Rico's music and dance!"/>
    <n v="12500"/>
    <n v="35"/>
    <x v="2"/>
    <x v="0"/>
    <s v="USD"/>
    <n v="1436957022"/>
    <n v="1434365022"/>
    <b v="0"/>
    <n v="2"/>
    <b v="0"/>
    <s v="theater/musical"/>
    <n v="0"/>
    <n v="17.5"/>
    <x v="1"/>
    <s v="musical"/>
    <x v="379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s v="musical"/>
    <x v="3793"/>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r>
  <r>
    <n v="3795"/>
    <s v="Duodeca"/>
    <s v="Poppin Productions are currently entering the development stage of their very first production -  &quot;Duodeca&quot;."/>
    <n v="600"/>
    <n v="10"/>
    <x v="2"/>
    <x v="1"/>
    <s v="GBP"/>
    <n v="1440801000"/>
    <n v="1437042490"/>
    <b v="0"/>
    <n v="2"/>
    <b v="0"/>
    <s v="theater/musical"/>
    <n v="2"/>
    <n v="5"/>
    <x v="1"/>
    <s v="musical"/>
    <x v="3795"/>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s v="musical"/>
    <x v="379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s v="musical"/>
    <x v="3797"/>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s v="musical"/>
    <x v="3798"/>
  </r>
  <r>
    <n v="3799"/>
    <s v="A Story Once Told"/>
    <s v="An original musical on it's way to the stage in Minneapolis, MN. Feel free to ask any questions."/>
    <n v="10000"/>
    <n v="402"/>
    <x v="2"/>
    <x v="0"/>
    <s v="USD"/>
    <n v="1457734843"/>
    <n v="1455142843"/>
    <b v="0"/>
    <n v="4"/>
    <b v="0"/>
    <s v="theater/musical"/>
    <n v="4"/>
    <n v="100.5"/>
    <x v="1"/>
    <s v="musical"/>
    <x v="3799"/>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s v="musical"/>
    <x v="3800"/>
  </r>
  <r>
    <n v="3801"/>
    <s v="The Imaginary A Musical"/>
    <s v="The Imaginary : A Musical is a new musical adaptation based on the novel written by A.F. Harrold.       TheImaginaryAMusical.com"/>
    <n v="5000"/>
    <n v="426"/>
    <x v="2"/>
    <x v="0"/>
    <s v="USD"/>
    <n v="1420215216"/>
    <n v="1417536816"/>
    <b v="0"/>
    <n v="9"/>
    <b v="0"/>
    <s v="theater/musical"/>
    <n v="9"/>
    <n v="47.33"/>
    <x v="1"/>
    <s v="musical"/>
    <x v="3801"/>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s v="musical"/>
    <x v="3802"/>
  </r>
  <r>
    <n v="3803"/>
    <s v="Benjamin Button the Musical Concept Album"/>
    <s v="A fully orchestrated concept album of Benjamin Button the Musical!"/>
    <n v="12000"/>
    <n v="2358"/>
    <x v="2"/>
    <x v="0"/>
    <s v="USD"/>
    <n v="1457133568"/>
    <n v="1454541568"/>
    <b v="0"/>
    <n v="40"/>
    <b v="0"/>
    <s v="theater/musical"/>
    <n v="20"/>
    <n v="58.95"/>
    <x v="1"/>
    <s v="musical"/>
    <x v="3803"/>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s v="musical"/>
    <x v="3804"/>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s v="musical"/>
    <x v="3805"/>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s v="musical"/>
    <x v="3806"/>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s v="musical"/>
    <x v="3807"/>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s v="plays"/>
    <x v="3808"/>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s v="plays"/>
    <x v="3809"/>
  </r>
  <r>
    <n v="3810"/>
    <s v="Romeo &amp; Juliet"/>
    <s v="Theater students of UMass present a large-scale theater collaboration that will revolutionize the way you see Shakespeare."/>
    <n v="1500"/>
    <n v="1826"/>
    <x v="0"/>
    <x v="0"/>
    <s v="USD"/>
    <n v="1426965758"/>
    <n v="1424377358"/>
    <b v="0"/>
    <n v="26"/>
    <b v="1"/>
    <s v="theater/plays"/>
    <n v="122"/>
    <n v="70.23"/>
    <x v="1"/>
    <s v="plays"/>
    <x v="3810"/>
  </r>
  <r>
    <n v="3811"/>
    <s v="The Merchant of Venice"/>
    <s v="The University of Exeter Shakespeare Society is touring its acclaimed show The Merchant of Venice to Stratford-upon-Avon!"/>
    <n v="250"/>
    <n v="825"/>
    <x v="0"/>
    <x v="1"/>
    <s v="GBP"/>
    <n v="1464692400"/>
    <n v="1461769373"/>
    <b v="0"/>
    <n v="19"/>
    <b v="1"/>
    <s v="theater/plays"/>
    <n v="330"/>
    <n v="43.42"/>
    <x v="1"/>
    <s v="plays"/>
    <x v="3811"/>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s v="plays"/>
    <x v="3812"/>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s v="plays"/>
    <x v="3813"/>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s v="plays"/>
    <x v="3814"/>
  </r>
  <r>
    <n v="3815"/>
    <s v="The Canterbury Shakespeare Festival - first season"/>
    <s v="Come and help us make the Canterbury Shakespeare Festival a reality"/>
    <n v="1000"/>
    <n v="1000.01"/>
    <x v="0"/>
    <x v="1"/>
    <s v="GBP"/>
    <n v="1440111600"/>
    <n v="1437545657"/>
    <b v="0"/>
    <n v="20"/>
    <b v="1"/>
    <s v="theater/plays"/>
    <n v="100"/>
    <n v="50"/>
    <x v="1"/>
    <s v="plays"/>
    <x v="3815"/>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s v="plays"/>
    <x v="381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s v="plays"/>
    <x v="3817"/>
  </r>
  <r>
    <n v="3818"/>
    <s v="The AOA Presents: The Maiden of Orleans"/>
    <s v="The Arthurian Order of Avalon is attempting to raise funds to put on the annual Human Chessboard in March 2015!"/>
    <n v="250"/>
    <n v="570"/>
    <x v="0"/>
    <x v="0"/>
    <s v="USD"/>
    <n v="1426187582"/>
    <n v="1423599182"/>
    <b v="0"/>
    <n v="10"/>
    <b v="1"/>
    <s v="theater/plays"/>
    <n v="228"/>
    <n v="57"/>
    <x v="1"/>
    <s v="plays"/>
    <x v="3818"/>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s v="plays"/>
    <x v="3819"/>
  </r>
  <r>
    <n v="3820"/>
    <s v="TUSENTACK THEATRE"/>
    <s v="Tusentack Theatre is a professional theatre company providing opportunities to adults who access Mental Health Services."/>
    <n v="300"/>
    <n v="430"/>
    <x v="0"/>
    <x v="1"/>
    <s v="GBP"/>
    <n v="1436110717"/>
    <n v="1433518717"/>
    <b v="0"/>
    <n v="20"/>
    <b v="1"/>
    <s v="theater/plays"/>
    <n v="143"/>
    <n v="21.5"/>
    <x v="1"/>
    <s v="plays"/>
    <x v="382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s v="plays"/>
    <x v="3821"/>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s v="plays"/>
    <x v="3822"/>
  </r>
  <r>
    <n v="3823"/>
    <s v="FEED"/>
    <s v="Feed, a new play by Garrett Markgraf (based on the novel by M.T. Anderson), Directed by Anna Marck at Oakland University."/>
    <n v="2500"/>
    <n v="2650"/>
    <x v="0"/>
    <x v="0"/>
    <s v="USD"/>
    <n v="1437364740"/>
    <n v="1434405044"/>
    <b v="0"/>
    <n v="41"/>
    <b v="1"/>
    <s v="theater/plays"/>
    <n v="106"/>
    <n v="64.63"/>
    <x v="1"/>
    <s v="plays"/>
    <x v="3823"/>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s v="plays"/>
    <x v="3824"/>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s v="plays"/>
    <x v="3825"/>
  </r>
  <r>
    <n v="3826"/>
    <s v="DAY OF THE DOG by Blue Sparrow Theatre Company"/>
    <s v="This is the story about the Westons. One family who live with mental illness on a daily basis."/>
    <n v="600"/>
    <n v="715"/>
    <x v="0"/>
    <x v="1"/>
    <s v="GBP"/>
    <n v="1430993394"/>
    <n v="1428401394"/>
    <b v="0"/>
    <n v="26"/>
    <b v="1"/>
    <s v="theater/plays"/>
    <n v="119"/>
    <n v="27.5"/>
    <x v="1"/>
    <s v="plays"/>
    <x v="382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s v="plays"/>
    <x v="3827"/>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s v="plays"/>
    <x v="3828"/>
  </r>
  <r>
    <n v="3829"/>
    <s v="Returning Home."/>
    <s v="A play that illustrates the symptoms of PTSD, shows its effect on families, and demonstrates some of the difficulties of treating it."/>
    <n v="500"/>
    <n v="501"/>
    <x v="0"/>
    <x v="0"/>
    <s v="USD"/>
    <n v="1472676371"/>
    <n v="1470948371"/>
    <b v="0"/>
    <n v="8"/>
    <b v="1"/>
    <s v="theater/plays"/>
    <n v="100"/>
    <n v="62.63"/>
    <x v="1"/>
    <s v="plays"/>
    <x v="3829"/>
  </r>
  <r>
    <n v="3830"/>
    <s v="Run Away"/>
    <s v="The Aeon Theatre company is producing another original play by Parker Hale at the Manhattan Reportory Theatre"/>
    <n v="100"/>
    <n v="225"/>
    <x v="0"/>
    <x v="0"/>
    <s v="USD"/>
    <n v="1464371211"/>
    <n v="1463161611"/>
    <b v="0"/>
    <n v="3"/>
    <b v="1"/>
    <s v="theater/plays"/>
    <n v="225"/>
    <n v="75"/>
    <x v="1"/>
    <s v="plays"/>
    <x v="3830"/>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s v="plays"/>
    <x v="383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s v="plays"/>
    <x v="3832"/>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s v="plays"/>
    <x v="3833"/>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s v="plays"/>
    <x v="3834"/>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s v="plays"/>
    <x v="3836"/>
  </r>
  <r>
    <n v="3837"/>
    <s v="Farcical Elements Presents Boeing-Boeing"/>
    <s v="A high-flying French farce with the thrust of a well-tuned jet engine"/>
    <n v="2000"/>
    <n v="2042"/>
    <x v="0"/>
    <x v="1"/>
    <s v="GBP"/>
    <n v="1435947758"/>
    <n v="1432837358"/>
    <b v="0"/>
    <n v="17"/>
    <b v="1"/>
    <s v="theater/plays"/>
    <n v="102"/>
    <n v="120.12"/>
    <x v="1"/>
    <s v="plays"/>
    <x v="3837"/>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s v="plays"/>
    <x v="3838"/>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s v="plays"/>
    <x v="3839"/>
  </r>
  <r>
    <n v="3840"/>
    <s v="Tonight I'll be April"/>
    <s v="A gritty play looking at a modern day relationship, highlighting issues of mental health and abuse suffered by men."/>
    <n v="1"/>
    <n v="65"/>
    <x v="0"/>
    <x v="1"/>
    <s v="GBP"/>
    <n v="1459180229"/>
    <n v="1457023829"/>
    <b v="0"/>
    <n v="3"/>
    <b v="1"/>
    <s v="theater/plays"/>
    <n v="6500"/>
    <n v="21.67"/>
    <x v="1"/>
    <s v="plays"/>
    <x v="3840"/>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s v="plays"/>
    <x v="3841"/>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s v="plays"/>
    <x v="3842"/>
  </r>
  <r>
    <n v="3843"/>
    <s v="Vengeance Can Wait"/>
    <s v="Vengeance Can Wait navigates Japanese sub-culture as it charts a dark, twisted and touching, â€œdifferentâ€ kind of love story."/>
    <n v="5000"/>
    <n v="1065"/>
    <x v="2"/>
    <x v="0"/>
    <s v="USD"/>
    <n v="1401587064"/>
    <n v="1399427064"/>
    <b v="1"/>
    <n v="19"/>
    <b v="0"/>
    <s v="theater/plays"/>
    <n v="21"/>
    <n v="56.05"/>
    <x v="1"/>
    <s v="plays"/>
    <x v="384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s v="plays"/>
    <x v="3844"/>
  </r>
  <r>
    <n v="3845"/>
    <s v="Marilyn Madness &amp; Me"/>
    <s v="He met Marilyn. He became obsessed with Norma Jean. That changed everything._x000a__x000a_                                A play by Frank Furino"/>
    <n v="40000"/>
    <n v="842"/>
    <x v="2"/>
    <x v="0"/>
    <s v="USD"/>
    <n v="1443711774"/>
    <n v="1441119774"/>
    <b v="1"/>
    <n v="12"/>
    <b v="0"/>
    <s v="theater/plays"/>
    <n v="2"/>
    <n v="70.17"/>
    <x v="1"/>
    <s v="plays"/>
    <x v="3845"/>
  </r>
  <r>
    <n v="3846"/>
    <s v="My Insane Shakespeare"/>
    <s v="My Insane Shakespeare. An original play by Arthur Elbakyan premiering October 13th at United Solo, New York City."/>
    <n v="7000"/>
    <n v="189"/>
    <x v="2"/>
    <x v="0"/>
    <s v="USD"/>
    <n v="1412405940"/>
    <n v="1409721542"/>
    <b v="1"/>
    <n v="8"/>
    <b v="0"/>
    <s v="theater/plays"/>
    <n v="3"/>
    <n v="23.63"/>
    <x v="1"/>
    <s v="plays"/>
    <x v="3846"/>
  </r>
  <r>
    <n v="3847"/>
    <s v="Madame X"/>
    <s v="The production of the original play &quot;Madame X&quot; by Amanda Davison. Inspired by the painting by John Singer Sargent."/>
    <n v="10500"/>
    <n v="1697"/>
    <x v="2"/>
    <x v="0"/>
    <s v="USD"/>
    <n v="1437283391"/>
    <n v="1433395391"/>
    <b v="1"/>
    <n v="9"/>
    <b v="0"/>
    <s v="theater/plays"/>
    <n v="16"/>
    <n v="188.56"/>
    <x v="1"/>
    <s v="plays"/>
    <x v="384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s v="plays"/>
    <x v="3848"/>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s v="plays"/>
    <x v="3849"/>
  </r>
  <r>
    <n v="3850"/>
    <s v="The Vagina Monologues 2015"/>
    <s v="V-Day is a global activist movement to end violence against women and girls."/>
    <n v="1000"/>
    <n v="38"/>
    <x v="2"/>
    <x v="0"/>
    <s v="USD"/>
    <n v="1420081143"/>
    <n v="1417489143"/>
    <b v="1"/>
    <n v="4"/>
    <b v="0"/>
    <s v="theater/plays"/>
    <n v="4"/>
    <n v="9.5"/>
    <x v="1"/>
    <s v="plays"/>
    <x v="3850"/>
  </r>
  <r>
    <n v="3851"/>
    <s v="Waving Goodbye"/>
    <s v="A play about the horrible choices we have to make every day. Should we take a risk, or take the road most travelled?"/>
    <n v="2500"/>
    <n v="852"/>
    <x v="2"/>
    <x v="1"/>
    <s v="GBP"/>
    <n v="1437129179"/>
    <n v="1434537179"/>
    <b v="1"/>
    <n v="24"/>
    <b v="0"/>
    <s v="theater/plays"/>
    <n v="34"/>
    <n v="35.5"/>
    <x v="1"/>
    <s v="plays"/>
    <x v="385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s v="plays"/>
    <x v="3852"/>
  </r>
  <r>
    <n v="3853"/>
    <s v="The Original Laughter Therapist"/>
    <s v="A dose of One-woman &quot;Dramedy&quot; to cure those daily blues is just what the doctor ordered!"/>
    <n v="100000"/>
    <n v="26"/>
    <x v="2"/>
    <x v="0"/>
    <s v="USD"/>
    <n v="1409602178"/>
    <n v="1406578178"/>
    <b v="0"/>
    <n v="2"/>
    <b v="0"/>
    <s v="theater/plays"/>
    <n v="0"/>
    <n v="13"/>
    <x v="1"/>
    <s v="plays"/>
    <x v="3853"/>
  </r>
  <r>
    <n v="3854"/>
    <s v="The Case Of Soghomon Tehlirian"/>
    <s v="A play dedicated to the 100th anniversary of the Armenian Genocide."/>
    <n v="11000"/>
    <n v="1788"/>
    <x v="2"/>
    <x v="0"/>
    <s v="USD"/>
    <n v="1431206058"/>
    <n v="1428614058"/>
    <b v="0"/>
    <n v="20"/>
    <b v="0"/>
    <s v="theater/plays"/>
    <n v="16"/>
    <n v="89.4"/>
    <x v="1"/>
    <s v="plays"/>
    <x v="3854"/>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s v="plays"/>
    <x v="3855"/>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s v="plays"/>
    <x v="385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s v="plays"/>
    <x v="3857"/>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r>
  <r>
    <n v="3859"/>
    <s v="What Dreams Were Made Of"/>
    <s v="This is a play that will have each and everyone that sees it thinking about the dreams they had growing up. It's a dramady"/>
    <n v="2500"/>
    <n v="1"/>
    <x v="2"/>
    <x v="0"/>
    <s v="USD"/>
    <n v="1403730000"/>
    <n v="1401485207"/>
    <b v="0"/>
    <n v="1"/>
    <b v="0"/>
    <s v="theater/plays"/>
    <n v="0"/>
    <n v="1"/>
    <x v="1"/>
    <s v="plays"/>
    <x v="3859"/>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s v="plays"/>
    <x v="3860"/>
  </r>
  <r>
    <n v="3861"/>
    <s v="READY OR NOT HERE I COME"/>
    <s v="THE COMING OF THE LORD!"/>
    <n v="2000"/>
    <n v="100"/>
    <x v="2"/>
    <x v="0"/>
    <s v="USD"/>
    <n v="1415828820"/>
    <n v="1412258977"/>
    <b v="0"/>
    <n v="1"/>
    <b v="0"/>
    <s v="theater/plays"/>
    <n v="5"/>
    <n v="100"/>
    <x v="1"/>
    <s v="plays"/>
    <x v="3861"/>
  </r>
  <r>
    <n v="3862"/>
    <s v="The Container Play"/>
    <s v="The hit immersive theatre experience of England comes to Corpus Christi!"/>
    <n v="7500"/>
    <n v="1"/>
    <x v="2"/>
    <x v="0"/>
    <s v="USD"/>
    <n v="1473699540"/>
    <n v="1472451356"/>
    <b v="0"/>
    <n v="1"/>
    <b v="0"/>
    <s v="theater/plays"/>
    <n v="0"/>
    <n v="1"/>
    <x v="1"/>
    <s v="plays"/>
    <x v="3862"/>
  </r>
  <r>
    <n v="3863"/>
    <s v="Umma Yemaya"/>
    <s v="Umma Yemaya is  a play that examines the challenges of unconventional love. The Lady  and the Artist create their own world for love."/>
    <n v="6000"/>
    <n v="0"/>
    <x v="2"/>
    <x v="0"/>
    <s v="USD"/>
    <n v="1446739905"/>
    <n v="1441552305"/>
    <b v="0"/>
    <n v="0"/>
    <b v="0"/>
    <s v="theater/plays"/>
    <n v="0"/>
    <n v="0"/>
    <x v="1"/>
    <s v="plays"/>
    <x v="3863"/>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s v="plays"/>
    <x v="3864"/>
  </r>
  <r>
    <n v="3865"/>
    <s v="Fellatia's-Fantastic-Fun-Time-Show"/>
    <s v="Sissy Entertainment delivers a delicious cabaret that blends comedic monologue, song, and traditional sketch comedy."/>
    <n v="2413"/>
    <n v="650"/>
    <x v="2"/>
    <x v="5"/>
    <s v="CAD"/>
    <n v="1409376600"/>
    <n v="1405957098"/>
    <b v="0"/>
    <n v="14"/>
    <b v="0"/>
    <s v="theater/plays"/>
    <n v="27"/>
    <n v="46.43"/>
    <x v="1"/>
    <s v="plays"/>
    <x v="3865"/>
  </r>
  <r>
    <n v="3866"/>
    <s v="a feminine ending, brought to you by the East End Theatre Co"/>
    <s v="A funny, moving, witty piece about a girl, her oboe, and her dreams."/>
    <n v="2000"/>
    <n v="11"/>
    <x v="2"/>
    <x v="0"/>
    <s v="USD"/>
    <n v="1458703740"/>
    <n v="1454453021"/>
    <b v="0"/>
    <n v="2"/>
    <b v="0"/>
    <s v="theater/plays"/>
    <n v="1"/>
    <n v="5.5"/>
    <x v="1"/>
    <s v="plays"/>
    <x v="386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s v="plays"/>
    <x v="3867"/>
  </r>
  <r>
    <n v="3868"/>
    <s v="1000 words (Canceled)"/>
    <s v="New collection of music by Scott Evan Davis!"/>
    <n v="5000"/>
    <n v="10"/>
    <x v="1"/>
    <x v="1"/>
    <s v="GBP"/>
    <n v="1410191405"/>
    <n v="1408031405"/>
    <b v="0"/>
    <n v="1"/>
    <b v="0"/>
    <s v="theater/musical"/>
    <n v="0"/>
    <n v="10"/>
    <x v="1"/>
    <s v="musical"/>
    <x v="3868"/>
  </r>
  <r>
    <n v="3869"/>
    <s v="The Masturbation Musical (Canceled)"/>
    <s v="A Musical about 3 women who pursue their Pleasure and end up finding themselves."/>
    <n v="13111"/>
    <n v="452"/>
    <x v="1"/>
    <x v="0"/>
    <s v="USD"/>
    <n v="1426302660"/>
    <n v="1423761792"/>
    <b v="0"/>
    <n v="15"/>
    <b v="0"/>
    <s v="theater/musical"/>
    <n v="3"/>
    <n v="30.13"/>
    <x v="1"/>
    <s v="musical"/>
    <x v="3869"/>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r>
  <r>
    <n v="3871"/>
    <s v="Pocket Monsters: A Musical Parody (Canceled)"/>
    <s v="Our musical is finally ready to come to life, and we're raising funds to help make that happen!"/>
    <n v="1500"/>
    <n v="40"/>
    <x v="1"/>
    <x v="0"/>
    <s v="USD"/>
    <n v="1490809450"/>
    <n v="1485629050"/>
    <b v="0"/>
    <n v="3"/>
    <b v="0"/>
    <s v="theater/musical"/>
    <n v="3"/>
    <n v="13.33"/>
    <x v="1"/>
    <s v="musical"/>
    <x v="3871"/>
  </r>
  <r>
    <n v="3872"/>
    <s v="Shining Star Players (Canceled)"/>
    <s v="We are a brand new theatrical teen production company, and we need enough money to put on our first musical production."/>
    <n v="15000"/>
    <n v="0"/>
    <x v="1"/>
    <x v="0"/>
    <s v="USD"/>
    <n v="1439522996"/>
    <n v="1435202996"/>
    <b v="0"/>
    <n v="0"/>
    <b v="0"/>
    <s v="theater/musical"/>
    <n v="0"/>
    <n v="0"/>
    <x v="1"/>
    <s v="musical"/>
    <x v="3872"/>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s v="musical"/>
    <x v="3873"/>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s v="musical"/>
    <x v="3874"/>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s v="musical"/>
    <x v="3875"/>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s v="musical"/>
    <x v="387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s v="musical"/>
    <x v="3877"/>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s v="musical"/>
    <x v="3878"/>
  </r>
  <r>
    <n v="3879"/>
    <s v="Theatre 'Portable' Royal (Canceled)"/>
    <s v="Theatre â€˜Portableâ€™ Royal is a portable, fully working, 40 seater theatre which will tour the UK and beyond!"/>
    <n v="15000"/>
    <n v="0"/>
    <x v="1"/>
    <x v="1"/>
    <s v="GBP"/>
    <n v="1422218396"/>
    <n v="1419626396"/>
    <b v="0"/>
    <n v="0"/>
    <b v="0"/>
    <s v="theater/musical"/>
    <n v="0"/>
    <n v="0"/>
    <x v="1"/>
    <s v="musical"/>
    <x v="3879"/>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s v="musical"/>
    <x v="3880"/>
  </r>
  <r>
    <n v="3881"/>
    <s v="My Real Mother's Name is... (Canceled)"/>
    <s v="A musical journey coming to the Blue Venue at the 2017 Orlando Fringe Festival!"/>
    <n v="500"/>
    <n v="25"/>
    <x v="1"/>
    <x v="0"/>
    <s v="USD"/>
    <n v="1487550399"/>
    <n v="1484958399"/>
    <b v="0"/>
    <n v="1"/>
    <b v="0"/>
    <s v="theater/musical"/>
    <n v="5"/>
    <n v="25"/>
    <x v="1"/>
    <s v="musical"/>
    <x v="388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s v="musical"/>
    <x v="3882"/>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s v="musical"/>
    <x v="3883"/>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s v="musical"/>
    <x v="3884"/>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s v="musical"/>
    <x v="3885"/>
  </r>
  <r>
    <n v="3886"/>
    <s v="a (Canceled)"/>
    <n v="1"/>
    <n v="10000"/>
    <n v="0"/>
    <x v="1"/>
    <x v="2"/>
    <s v="AUD"/>
    <n v="1418275702"/>
    <n v="1415683702"/>
    <b v="0"/>
    <n v="0"/>
    <b v="0"/>
    <s v="theater/musical"/>
    <n v="0"/>
    <n v="0"/>
    <x v="1"/>
    <s v="musical"/>
    <x v="388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s v="musical"/>
    <x v="3887"/>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s v="plays"/>
    <x v="3888"/>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s v="plays"/>
    <x v="3889"/>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s v="plays"/>
    <x v="3890"/>
  </r>
  <r>
    <n v="3891"/>
    <s v="Out of the Box: A Mime Story"/>
    <s v="A comedy about a mime who dreams of becoming a stand up comedian."/>
    <n v="800"/>
    <n v="260"/>
    <x v="2"/>
    <x v="0"/>
    <s v="USD"/>
    <n v="1427086740"/>
    <n v="1424488244"/>
    <b v="0"/>
    <n v="7"/>
    <b v="0"/>
    <s v="theater/plays"/>
    <n v="33"/>
    <n v="37.14"/>
    <x v="1"/>
    <s v="plays"/>
    <x v="389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s v="plays"/>
    <x v="3892"/>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s v="plays"/>
    <x v="3893"/>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s v="plays"/>
    <x v="3894"/>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r>
  <r>
    <n v="3896"/>
    <s v="Yorick and Company"/>
    <s v="Yorick and Co. is a comedy about a struggling theatre company whose mysterious benefactor starts haunting the show!"/>
    <n v="1600"/>
    <n v="170"/>
    <x v="2"/>
    <x v="0"/>
    <s v="USD"/>
    <n v="1402979778"/>
    <n v="1401770178"/>
    <b v="0"/>
    <n v="4"/>
    <b v="0"/>
    <s v="theater/plays"/>
    <n v="11"/>
    <n v="42.5"/>
    <x v="1"/>
    <s v="plays"/>
    <x v="389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s v="plays"/>
    <x v="389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s v="plays"/>
    <x v="3898"/>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s v="plays"/>
    <x v="3899"/>
  </r>
  <r>
    <n v="3900"/>
    <s v="HUB Theatre Group presents John Logan's RED"/>
    <s v="HUB Theatre Group collaborates with local artists to present John Logan's RED to the community."/>
    <n v="2500"/>
    <n v="135"/>
    <x v="2"/>
    <x v="0"/>
    <s v="USD"/>
    <n v="1433988791"/>
    <n v="1431396791"/>
    <b v="0"/>
    <n v="5"/>
    <b v="0"/>
    <s v="theater/plays"/>
    <n v="5"/>
    <n v="27"/>
    <x v="1"/>
    <s v="plays"/>
    <x v="390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s v="plays"/>
    <x v="3901"/>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s v="plays"/>
    <x v="3902"/>
  </r>
  <r>
    <n v="3903"/>
    <s v="Know Thy Law"/>
    <s v="Based on the novel â€œKnow Thy Lawâ€, this powerful play gives the insight and understanding of the power of knowing the law of the land."/>
    <n v="1500"/>
    <n v="0"/>
    <x v="2"/>
    <x v="0"/>
    <s v="USD"/>
    <n v="1439581080"/>
    <n v="1435709765"/>
    <b v="0"/>
    <n v="0"/>
    <b v="0"/>
    <s v="theater/plays"/>
    <n v="0"/>
    <n v="0"/>
    <x v="1"/>
    <s v="plays"/>
    <x v="3903"/>
  </r>
  <r>
    <n v="3904"/>
    <s v="Black America from Prophets to Pimps"/>
    <s v="A play that will cover 4000 years of black history."/>
    <n v="10000"/>
    <n v="3"/>
    <x v="2"/>
    <x v="0"/>
    <s v="USD"/>
    <n v="1429074240"/>
    <n v="1427866200"/>
    <b v="0"/>
    <n v="2"/>
    <b v="0"/>
    <s v="theater/plays"/>
    <n v="0"/>
    <n v="1.5"/>
    <x v="1"/>
    <s v="plays"/>
    <x v="3904"/>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s v="plays"/>
    <x v="3905"/>
  </r>
  <r>
    <n v="3906"/>
    <s v="First Draft Theatre"/>
    <s v="We will workshop, stage and develop new writing, devised work and adaptations. A joyful leap into the possibilities of an idea!"/>
    <n v="1500"/>
    <n v="1010"/>
    <x v="2"/>
    <x v="1"/>
    <s v="GBP"/>
    <n v="1435325100"/>
    <n v="1432072893"/>
    <b v="0"/>
    <n v="16"/>
    <b v="0"/>
    <s v="theater/plays"/>
    <n v="67"/>
    <n v="63.13"/>
    <x v="1"/>
    <s v="plays"/>
    <x v="390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s v="plays"/>
    <x v="3907"/>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s v="plays"/>
    <x v="3908"/>
  </r>
  <r>
    <n v="3909"/>
    <s v="Woman2Woman"/>
    <s v="I am trying to put on a gospel comedy stage play that is full of laughter and life lessons as well that will change your life forever,"/>
    <n v="60000"/>
    <n v="135"/>
    <x v="2"/>
    <x v="0"/>
    <s v="USD"/>
    <n v="1410424642"/>
    <n v="1407832642"/>
    <b v="0"/>
    <n v="4"/>
    <b v="0"/>
    <s v="theater/plays"/>
    <n v="0"/>
    <n v="33.75"/>
    <x v="1"/>
    <s v="plays"/>
    <x v="3909"/>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s v="plays"/>
    <x v="3910"/>
  </r>
  <r>
    <n v="3911"/>
    <s v="Ministers of Grace"/>
    <s v="â€˜Ministers of Graceâ€™ imagines what the movie Ghostbusters would be like if written by William Shakespeare."/>
    <n v="8000"/>
    <n v="2993"/>
    <x v="2"/>
    <x v="0"/>
    <s v="USD"/>
    <n v="1417033777"/>
    <n v="1414438177"/>
    <b v="0"/>
    <n v="36"/>
    <b v="0"/>
    <s v="theater/plays"/>
    <n v="37"/>
    <n v="83.14"/>
    <x v="1"/>
    <s v="plays"/>
    <x v="3911"/>
  </r>
  <r>
    <n v="3912"/>
    <s v="JoLee Productions"/>
    <s v="Producing &amp; directing Jake's Women by Neil Simon opening July 9 and running through July 26 for Sonoma Arts Live"/>
    <n v="15000"/>
    <n v="1"/>
    <x v="2"/>
    <x v="0"/>
    <s v="USD"/>
    <n v="1429936500"/>
    <n v="1424759330"/>
    <b v="0"/>
    <n v="1"/>
    <b v="0"/>
    <s v="theater/plays"/>
    <n v="0"/>
    <n v="1"/>
    <x v="1"/>
    <s v="plays"/>
    <x v="3912"/>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s v="plays"/>
    <x v="391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s v="plays"/>
    <x v="3914"/>
  </r>
  <r>
    <n v="3915"/>
    <s v="Hardcross"/>
    <s v="Following the enormous success of Hardcross, we are looking for new ways to bring this wonderful play to a wider audience."/>
    <n v="1500"/>
    <n v="5"/>
    <x v="2"/>
    <x v="1"/>
    <s v="GBP"/>
    <n v="1464824309"/>
    <n v="1462232309"/>
    <b v="0"/>
    <n v="1"/>
    <b v="0"/>
    <s v="theater/plays"/>
    <n v="0"/>
    <n v="5"/>
    <x v="1"/>
    <s v="plays"/>
    <x v="3915"/>
  </r>
  <r>
    <n v="3916"/>
    <s v="Final exam"/>
    <s v="We're a small group of University students who need a little help making our final exam production the best product possible."/>
    <n v="2000"/>
    <n v="0"/>
    <x v="2"/>
    <x v="8"/>
    <s v="DKK"/>
    <n v="1464952752"/>
    <n v="1462360752"/>
    <b v="0"/>
    <n v="0"/>
    <b v="0"/>
    <s v="theater/plays"/>
    <n v="0"/>
    <n v="0"/>
    <x v="1"/>
    <s v="plays"/>
    <x v="391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s v="plays"/>
    <x v="3917"/>
  </r>
  <r>
    <n v="3918"/>
    <s v="The Singing Teacher"/>
    <s v="A fantastic new comedy coming to the West End 2014.  An Alan Ayckbourn meets Richard Curtis style comedy. Who knew singing was therapy!"/>
    <n v="60000"/>
    <n v="120"/>
    <x v="2"/>
    <x v="1"/>
    <s v="GBP"/>
    <n v="1407168000"/>
    <n v="1406131023"/>
    <b v="0"/>
    <n v="3"/>
    <b v="0"/>
    <s v="theater/plays"/>
    <n v="0"/>
    <n v="40"/>
    <x v="1"/>
    <s v="plays"/>
    <x v="3918"/>
  </r>
  <r>
    <n v="3919"/>
    <s v="After The Blue"/>
    <s v="Two sisters living in a Cornish seaside town attempt to hide and escape from a life- circle of deceit, abuse, incest and revenge."/>
    <n v="5000"/>
    <n v="90"/>
    <x v="2"/>
    <x v="1"/>
    <s v="GBP"/>
    <n v="1453075200"/>
    <n v="1450628773"/>
    <b v="0"/>
    <n v="3"/>
    <b v="0"/>
    <s v="theater/plays"/>
    <n v="2"/>
    <n v="30"/>
    <x v="1"/>
    <s v="plays"/>
    <x v="3919"/>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s v="plays"/>
    <x v="392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s v="plays"/>
    <x v="392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s v="plays"/>
    <x v="3922"/>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s v="plays"/>
    <x v="392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s v="plays"/>
    <x v="3924"/>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r>
  <r>
    <n v="3926"/>
    <s v="Caryl Churchill's 'Top Girls' - NSW HSC Text"/>
    <s v="Producing syllabus-relevant theatre targeted to HSC students on the NSW Central Coast"/>
    <n v="5000"/>
    <n v="15"/>
    <x v="2"/>
    <x v="2"/>
    <s v="AUD"/>
    <n v="1419645748"/>
    <n v="1417053748"/>
    <b v="0"/>
    <n v="1"/>
    <b v="0"/>
    <s v="theater/plays"/>
    <n v="0"/>
    <n v="15"/>
    <x v="1"/>
    <s v="plays"/>
    <x v="392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s v="plays"/>
    <x v="3928"/>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s v="plays"/>
    <x v="3929"/>
  </r>
  <r>
    <n v="3930"/>
    <s v="Foundry Theatre Brisbane"/>
    <s v="We are a new and exciting semi-pro  theatre company who will support &amp; hire local actors &amp; writers in Brisbane &amp; Queensland."/>
    <n v="10000"/>
    <n v="0"/>
    <x v="2"/>
    <x v="2"/>
    <s v="AUD"/>
    <n v="1459490400"/>
    <n v="1457078868"/>
    <b v="0"/>
    <n v="0"/>
    <b v="0"/>
    <s v="theater/plays"/>
    <n v="0"/>
    <n v="0"/>
    <x v="1"/>
    <s v="plays"/>
    <x v="3930"/>
  </r>
  <r>
    <n v="3931"/>
    <s v="Still I Weep"/>
    <s v="An original stage play designed to bring to light the long-term effects on adult survivors of childhood sexual abuse. We do survive!"/>
    <n v="8000"/>
    <n v="0"/>
    <x v="2"/>
    <x v="0"/>
    <s v="USD"/>
    <n v="1441510707"/>
    <n v="1439350707"/>
    <b v="0"/>
    <n v="0"/>
    <b v="0"/>
    <s v="theater/plays"/>
    <n v="0"/>
    <n v="0"/>
    <x v="1"/>
    <s v="plays"/>
    <x v="393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s v="plays"/>
    <x v="3932"/>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s v="plays"/>
    <x v="3933"/>
  </r>
  <r>
    <n v="3934"/>
    <s v="&quot;A Measure of Normalcy&quot;"/>
    <s v="Lost youth and lost souls struggle to find meaning amid dingy basements, vanishing malls, and a bleak Midwestern summer."/>
    <n v="5000"/>
    <n v="550"/>
    <x v="2"/>
    <x v="0"/>
    <s v="USD"/>
    <n v="1443704400"/>
    <n v="1439827639"/>
    <b v="0"/>
    <n v="12"/>
    <b v="0"/>
    <s v="theater/plays"/>
    <n v="11"/>
    <n v="45.83"/>
    <x v="1"/>
    <s v="plays"/>
    <x v="3934"/>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s v="plays"/>
    <x v="3935"/>
  </r>
  <r>
    <n v="3936"/>
    <s v="End Breast Cancer"/>
    <s v="This stage play is a true story about one woman's fight against breast cancer while still having to deal with the adversities of life."/>
    <n v="20000"/>
    <n v="0"/>
    <x v="2"/>
    <x v="0"/>
    <s v="USD"/>
    <n v="1480576720"/>
    <n v="1477981120"/>
    <b v="0"/>
    <n v="0"/>
    <b v="0"/>
    <s v="theater/plays"/>
    <n v="0"/>
    <n v="0"/>
    <x v="1"/>
    <s v="plays"/>
    <x v="393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s v="plays"/>
    <x v="3937"/>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s v="plays"/>
    <x v="3938"/>
  </r>
  <r>
    <n v="3939"/>
    <s v="'Potter.' Funding 2015"/>
    <s v="'Potter.' is a parody of the popular Harry Potter series allowing aspiring actors a chance to work in a professional production."/>
    <n v="5000"/>
    <n v="5"/>
    <x v="2"/>
    <x v="2"/>
    <s v="AUD"/>
    <n v="1412656200"/>
    <n v="1412328979"/>
    <b v="0"/>
    <n v="1"/>
    <b v="0"/>
    <s v="theater/plays"/>
    <n v="0"/>
    <n v="5"/>
    <x v="1"/>
    <s v="plays"/>
    <x v="3939"/>
  </r>
  <r>
    <n v="3940"/>
    <s v="Attraction"/>
    <s v="A Stage Play that will bring you to the edge of your seat , leave you thinkin and will also have you laughing while enjoyin the talent"/>
    <n v="5000"/>
    <n v="11"/>
    <x v="2"/>
    <x v="0"/>
    <s v="USD"/>
    <n v="1420199351"/>
    <n v="1416311351"/>
    <b v="0"/>
    <n v="2"/>
    <b v="0"/>
    <s v="theater/plays"/>
    <n v="0"/>
    <n v="5.5"/>
    <x v="1"/>
    <s v="plays"/>
    <x v="394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s v="plays"/>
    <x v="3941"/>
  </r>
  <r>
    <n v="3942"/>
    <s v="Epic Proportions"/>
    <s v="In the 30's, two brothers, Benny and Phil, who go to the Arizona desert to be extras in a huge Biblical epic. Riotous comedy!"/>
    <n v="1200"/>
    <n v="0"/>
    <x v="2"/>
    <x v="0"/>
    <s v="USD"/>
    <n v="1434490914"/>
    <n v="1429306914"/>
    <b v="0"/>
    <n v="0"/>
    <b v="0"/>
    <s v="theater/plays"/>
    <n v="0"/>
    <n v="0"/>
    <x v="1"/>
    <s v="plays"/>
    <x v="3942"/>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s v="plays"/>
    <x v="3943"/>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s v="plays"/>
    <x v="3944"/>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s v="plays"/>
    <x v="3945"/>
  </r>
  <r>
    <n v="3946"/>
    <s v="DR. Mecurio's Mythical Marvels &amp; Beastiry"/>
    <s v="Dr. Mecurio's is an original work of fantasy designed and written for the stage."/>
    <n v="6000"/>
    <n v="195"/>
    <x v="2"/>
    <x v="0"/>
    <s v="USD"/>
    <n v="1425110400"/>
    <n v="1422388822"/>
    <b v="0"/>
    <n v="5"/>
    <b v="0"/>
    <s v="theater/plays"/>
    <n v="3"/>
    <n v="39"/>
    <x v="1"/>
    <s v="plays"/>
    <x v="394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s v="plays"/>
    <x v="3947"/>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s v="plays"/>
    <x v="3948"/>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s v="plays"/>
    <x v="3949"/>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s v="plays"/>
    <x v="395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s v="plays"/>
    <x v="395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s v="plays"/>
    <x v="3952"/>
  </r>
  <r>
    <n v="3953"/>
    <s v="A Time Pirate's Love"/>
    <s v="Actors and actresses are needed to help me create a stage play. A stage play needs to be adapted from the book I wrote."/>
    <n v="17600"/>
    <n v="0"/>
    <x v="2"/>
    <x v="0"/>
    <s v="USD"/>
    <n v="1469834940"/>
    <n v="1467162586"/>
    <b v="0"/>
    <n v="0"/>
    <b v="0"/>
    <s v="theater/plays"/>
    <n v="0"/>
    <n v="0"/>
    <x v="1"/>
    <s v="plays"/>
    <x v="3953"/>
  </r>
  <r>
    <n v="3954"/>
    <s v="City of Joy"/>
    <s v="Despite hunger and conditions of a Calcutta slum, the people there know that life is precious. They have named it â€˜City of Joy.â€™"/>
    <n v="25000"/>
    <n v="0"/>
    <x v="2"/>
    <x v="5"/>
    <s v="CAD"/>
    <n v="1405352264"/>
    <n v="1400168264"/>
    <b v="0"/>
    <n v="0"/>
    <b v="0"/>
    <s v="theater/plays"/>
    <n v="0"/>
    <n v="0"/>
    <x v="1"/>
    <s v="plays"/>
    <x v="395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s v="plays"/>
    <x v="3955"/>
  </r>
  <r>
    <n v="3956"/>
    <s v="The Woman in Me"/>
    <s v="This saucy stage play chronicles the highs and lows of my life involving gangs, drugs and prison. The story is a transforming ministry."/>
    <n v="5500"/>
    <n v="0"/>
    <x v="2"/>
    <x v="0"/>
    <s v="USD"/>
    <n v="1461543600"/>
    <n v="1459203727"/>
    <b v="0"/>
    <n v="0"/>
    <b v="0"/>
    <s v="theater/plays"/>
    <n v="0"/>
    <n v="0"/>
    <x v="1"/>
    <s v="plays"/>
    <x v="3956"/>
  </r>
  <r>
    <n v="3957"/>
    <s v="Yada.Yada.Yada. An Unauthorized Seinfeld Event. 9 in 90"/>
    <s v="A play about something, or maybe nothing. Four actors depicting all 9 seasons of Seinfeld in 90 minutes."/>
    <n v="28000"/>
    <n v="7"/>
    <x v="2"/>
    <x v="0"/>
    <s v="USD"/>
    <n v="1468020354"/>
    <n v="1464045954"/>
    <b v="0"/>
    <n v="1"/>
    <b v="0"/>
    <s v="theater/plays"/>
    <n v="0"/>
    <n v="7"/>
    <x v="1"/>
    <s v="plays"/>
    <x v="395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s v="plays"/>
    <x v="3958"/>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s v="plays"/>
    <x v="3959"/>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s v="plays"/>
    <x v="3960"/>
  </r>
  <r>
    <n v="3961"/>
    <s v="New Edinburgh play"/>
    <s v="I've written a fun new play exploring the reality of gay stereotypes in 2014 - with accommodation and venue hire it needs some dough :)"/>
    <n v="5000"/>
    <n v="21"/>
    <x v="2"/>
    <x v="1"/>
    <s v="GBP"/>
    <n v="1399584210"/>
    <n v="1397683410"/>
    <b v="0"/>
    <n v="2"/>
    <b v="0"/>
    <s v="theater/plays"/>
    <n v="0"/>
    <n v="10.5"/>
    <x v="1"/>
    <s v="plays"/>
    <x v="396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s v="plays"/>
    <x v="3962"/>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s v="plays"/>
    <x v="3963"/>
  </r>
  <r>
    <n v="3964"/>
    <s v="MAMA'Z BA-B: The StagePlay"/>
    <s v="&quot;MAMA'Z BA-B&quot; is the story of Marcus Williams who struggles to find a place for himself as a young black male."/>
    <n v="2000"/>
    <n v="126"/>
    <x v="2"/>
    <x v="0"/>
    <s v="USD"/>
    <n v="1429460386"/>
    <n v="1424279986"/>
    <b v="0"/>
    <n v="3"/>
    <b v="0"/>
    <s v="theater/plays"/>
    <n v="6"/>
    <n v="42"/>
    <x v="1"/>
    <s v="plays"/>
    <x v="3964"/>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s v="plays"/>
    <x v="3965"/>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s v="plays"/>
    <x v="396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s v="plays"/>
    <x v="3967"/>
  </r>
  <r>
    <n v="3968"/>
    <s v="Scarlet Letters (a play with songs)"/>
    <s v="&quot;On the breast of her gown, in fine red cloth, appeared the letter A.&quot; But what about the rest of the alphabet?"/>
    <n v="5000"/>
    <n v="527"/>
    <x v="2"/>
    <x v="0"/>
    <s v="USD"/>
    <n v="1463945673"/>
    <n v="1458761673"/>
    <b v="0"/>
    <n v="11"/>
    <b v="0"/>
    <s v="theater/plays"/>
    <n v="11"/>
    <n v="47.91"/>
    <x v="1"/>
    <s v="plays"/>
    <x v="3968"/>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s v="plays"/>
    <x v="3969"/>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s v="plays"/>
    <x v="3970"/>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s v="plays"/>
    <x v="3971"/>
  </r>
  <r>
    <n v="3972"/>
    <s v="Valkyrie Theatre Company"/>
    <s v="We're a horror based theatre company in Oklahoma City beginning our first season of shows."/>
    <n v="1000"/>
    <n v="211"/>
    <x v="2"/>
    <x v="0"/>
    <s v="USD"/>
    <n v="1423186634"/>
    <n v="1418002634"/>
    <b v="0"/>
    <n v="8"/>
    <b v="0"/>
    <s v="theater/plays"/>
    <n v="21"/>
    <n v="26.38"/>
    <x v="1"/>
    <s v="plays"/>
    <x v="3972"/>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s v="plays"/>
    <x v="3973"/>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s v="plays"/>
    <x v="3974"/>
  </r>
  <r>
    <n v="3975"/>
    <s v="Moon Over Mangroves"/>
    <s v="Four homeless Key West men are to be given a boat, but fates twist until only the moon and mangroves witness their earthly demise."/>
    <n v="678"/>
    <n v="0"/>
    <x v="2"/>
    <x v="0"/>
    <s v="USD"/>
    <n v="1468442898"/>
    <n v="1465850898"/>
    <b v="0"/>
    <n v="0"/>
    <b v="0"/>
    <s v="theater/plays"/>
    <n v="0"/>
    <n v="0"/>
    <x v="1"/>
    <s v="plays"/>
    <x v="3975"/>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s v="plays"/>
    <x v="397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s v="plays"/>
    <x v="3977"/>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s v="plays"/>
    <x v="3978"/>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s v="plays"/>
    <x v="3979"/>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s v="plays"/>
    <x v="3980"/>
  </r>
  <r>
    <n v="3981"/>
    <s v="BEIRUT, LADY OF LEBANON"/>
    <s v="A Theatrical Production Celebrating the Lebanese Culture and the Human Spirit in Time of War."/>
    <n v="30000"/>
    <n v="1225"/>
    <x v="2"/>
    <x v="0"/>
    <s v="USD"/>
    <n v="1468729149"/>
    <n v="1463545149"/>
    <b v="0"/>
    <n v="7"/>
    <b v="0"/>
    <s v="theater/plays"/>
    <n v="4"/>
    <n v="175"/>
    <x v="1"/>
    <s v="plays"/>
    <x v="3981"/>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s v="plays"/>
    <x v="3983"/>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s v="plays"/>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s v="plays"/>
    <x v="3985"/>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s v="plays"/>
    <x v="3986"/>
  </r>
  <r>
    <n v="3987"/>
    <s v="Write Now 5"/>
    <s v="Write Now 5 is a new writing festival in south east London promoting new work from emerging playwrights."/>
    <n v="400"/>
    <n v="151"/>
    <x v="2"/>
    <x v="1"/>
    <s v="GBP"/>
    <n v="1400278290"/>
    <n v="1399414290"/>
    <b v="0"/>
    <n v="13"/>
    <b v="0"/>
    <s v="theater/plays"/>
    <n v="38"/>
    <n v="11.62"/>
    <x v="1"/>
    <s v="plays"/>
    <x v="3987"/>
  </r>
  <r>
    <n v="3988"/>
    <s v="Folk-Tales: What Stories Do Your Folks Tell?"/>
    <s v="An evening of of stories based both in myth and truth."/>
    <n v="1500"/>
    <n v="32"/>
    <x v="2"/>
    <x v="0"/>
    <s v="USD"/>
    <n v="1440813413"/>
    <n v="1439517413"/>
    <b v="0"/>
    <n v="4"/>
    <b v="0"/>
    <s v="theater/plays"/>
    <n v="2"/>
    <n v="8"/>
    <x v="1"/>
    <s v="plays"/>
    <x v="3988"/>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s v="plays"/>
    <x v="3989"/>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s v="plays"/>
    <x v="3990"/>
  </r>
  <r>
    <n v="3991"/>
    <s v="NTACTheatre - North Texas Actor's Collaborative Theatre"/>
    <s v="North Texas first actor-driven theatre company needs your help"/>
    <n v="500"/>
    <n v="100"/>
    <x v="2"/>
    <x v="0"/>
    <s v="USD"/>
    <n v="1433086082"/>
    <n v="1430494082"/>
    <b v="0"/>
    <n v="1"/>
    <b v="0"/>
    <s v="theater/plays"/>
    <n v="20"/>
    <n v="100"/>
    <x v="1"/>
    <s v="plays"/>
    <x v="3991"/>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s v="plays"/>
    <x v="3992"/>
  </r>
  <r>
    <n v="3993"/>
    <s v="Invincible Diamonds: A Survivor's Guide"/>
    <s v="I am seeking to turn my collection of urban poetry into a stage play. My desire is to inspire victims to heal."/>
    <n v="50000"/>
    <n v="3"/>
    <x v="2"/>
    <x v="0"/>
    <s v="USD"/>
    <n v="1431549912"/>
    <n v="1428957912"/>
    <b v="0"/>
    <n v="1"/>
    <b v="0"/>
    <s v="theater/plays"/>
    <n v="0"/>
    <n v="3"/>
    <x v="1"/>
    <s v="plays"/>
    <x v="3993"/>
  </r>
  <r>
    <n v="3994"/>
    <s v="Poles Apart - A Play in 2 Acts"/>
    <s v="Is Henson willing to dare risk a theatrical speaking tour of his North Pole adventures...and more?"/>
    <n v="2000"/>
    <n v="5"/>
    <x v="2"/>
    <x v="0"/>
    <s v="USD"/>
    <n v="1405761690"/>
    <n v="1403169690"/>
    <b v="0"/>
    <n v="1"/>
    <b v="0"/>
    <s v="theater/plays"/>
    <n v="0"/>
    <n v="5"/>
    <x v="1"/>
    <s v="plays"/>
    <x v="3994"/>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s v="plays"/>
    <x v="3996"/>
  </r>
  <r>
    <n v="3997"/>
    <s v="'Working Play Title'"/>
    <s v="We aim to produce a Professional Published Play for two days in October 2015 on Fri 30th &amp; Sat 31st with three performances in total."/>
    <n v="3000"/>
    <n v="0"/>
    <x v="2"/>
    <x v="1"/>
    <s v="GBP"/>
    <n v="1428222221"/>
    <n v="1425633821"/>
    <b v="0"/>
    <n v="0"/>
    <b v="0"/>
    <s v="theater/plays"/>
    <n v="0"/>
    <n v="0"/>
    <x v="1"/>
    <s v="plays"/>
    <x v="3997"/>
  </r>
  <r>
    <n v="3998"/>
    <s v="Forsaken Angels-A New Play"/>
    <s v="Forsaken Angels, a powerful new play by William Leary, author of DCMTA's Best Of 2014 Play Masquerade."/>
    <n v="1250"/>
    <n v="715"/>
    <x v="2"/>
    <x v="0"/>
    <s v="USD"/>
    <n v="1427580426"/>
    <n v="1424992026"/>
    <b v="0"/>
    <n v="12"/>
    <b v="0"/>
    <s v="theater/plays"/>
    <n v="57"/>
    <n v="59.58"/>
    <x v="1"/>
    <s v="plays"/>
    <x v="3998"/>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s v="plays"/>
    <x v="3999"/>
  </r>
  <r>
    <n v="4000"/>
    <s v="The Escorts"/>
    <s v="An Enticing Trip into the World of Assisted Dying"/>
    <n v="8000"/>
    <n v="10"/>
    <x v="2"/>
    <x v="0"/>
    <s v="USD"/>
    <n v="1462631358"/>
    <n v="1457450958"/>
    <b v="0"/>
    <n v="1"/>
    <b v="0"/>
    <s v="theater/plays"/>
    <n v="0"/>
    <n v="10"/>
    <x v="1"/>
    <s v="plays"/>
    <x v="400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s v="plays"/>
    <x v="4001"/>
  </r>
  <r>
    <n v="4002"/>
    <s v="Terry Pratchett's Wyrd Sisters"/>
    <s v="Bring Wyrd Sisters, a comedy of Shakespearean proportions, to small-town Texas. Loosely parodies the â€œScottish Play.â€"/>
    <n v="1250"/>
    <n v="23"/>
    <x v="2"/>
    <x v="0"/>
    <s v="USD"/>
    <n v="1411779761"/>
    <n v="1409187761"/>
    <b v="0"/>
    <n v="4"/>
    <b v="0"/>
    <s v="theater/plays"/>
    <n v="2"/>
    <n v="5.75"/>
    <x v="1"/>
    <s v="plays"/>
    <x v="4002"/>
  </r>
  <r>
    <n v="4003"/>
    <s v="MAMA BA-B: The Stage Play"/>
    <s v="&quot;MAMA'Z BA-B&quot; is the story of Marcus Williams who struggles to find a place for himself as a young black male."/>
    <n v="2000"/>
    <n v="201"/>
    <x v="2"/>
    <x v="0"/>
    <s v="USD"/>
    <n v="1424009147"/>
    <n v="1421417147"/>
    <b v="0"/>
    <n v="2"/>
    <b v="0"/>
    <s v="theater/plays"/>
    <n v="10"/>
    <n v="100.5"/>
    <x v="1"/>
    <s v="plays"/>
    <x v="4003"/>
  </r>
  <r>
    <n v="4004"/>
    <s v="South Florida Tours"/>
    <s v="Help Launch The Queen Into South Florida!"/>
    <n v="500"/>
    <n v="1"/>
    <x v="2"/>
    <x v="0"/>
    <s v="USD"/>
    <n v="1412740457"/>
    <n v="1410148457"/>
    <b v="0"/>
    <n v="1"/>
    <b v="0"/>
    <s v="theater/plays"/>
    <n v="0"/>
    <n v="1"/>
    <x v="1"/>
    <s v="plays"/>
    <x v="4004"/>
  </r>
  <r>
    <n v="4005"/>
    <s v="Bringing more Art to the Community"/>
    <s v="Help us bring more Art to the Community. It's our second production, Fences by August Wilson. Help us make it a success!"/>
    <n v="3000"/>
    <n v="40"/>
    <x v="2"/>
    <x v="0"/>
    <s v="USD"/>
    <n v="1413832985"/>
    <n v="1408648985"/>
    <b v="0"/>
    <n v="2"/>
    <b v="0"/>
    <s v="theater/plays"/>
    <n v="1"/>
    <n v="20"/>
    <x v="1"/>
    <s v="plays"/>
    <x v="40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s v="plays"/>
    <x v="4006"/>
  </r>
  <r>
    <n v="4007"/>
    <s v="POLES APART - A PLAY IN 2 ACTS"/>
    <s v="Is the public ready to hear Matt's story? Is he willing to risk public speaking and the waning reputation among his own race?"/>
    <n v="2000"/>
    <n v="5"/>
    <x v="2"/>
    <x v="0"/>
    <s v="USD"/>
    <n v="1409070480"/>
    <n v="1406572381"/>
    <b v="0"/>
    <n v="1"/>
    <b v="0"/>
    <s v="theater/plays"/>
    <n v="0"/>
    <n v="5"/>
    <x v="1"/>
    <s v="plays"/>
    <x v="4007"/>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s v="plays"/>
    <x v="4009"/>
  </r>
  <r>
    <n v="4010"/>
    <s v="The Connection Play 2014"/>
    <s v="JUNTO Productions is proud to present our first production, the premiere of The Connection, a play by Jeffrey Paul."/>
    <n v="7200"/>
    <n v="1742"/>
    <x v="2"/>
    <x v="0"/>
    <s v="USD"/>
    <n v="1414348166"/>
    <n v="1412879366"/>
    <b v="0"/>
    <n v="38"/>
    <b v="0"/>
    <s v="theater/plays"/>
    <n v="24"/>
    <n v="45.84"/>
    <x v="1"/>
    <s v="plays"/>
    <x v="4010"/>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s v="plays"/>
    <x v="4011"/>
  </r>
  <r>
    <n v="4012"/>
    <s v="The Butterfly Catcher"/>
    <s v="LEELA IS A 14 YEAR OLD GIRL. JONAH IS A 56 YEAR OLD MAN. IT'S BEEN GOING ON FOR 3 YEARS. HERE COMES THE NIGHT OF VIOLENT RECKONING."/>
    <n v="575"/>
    <n v="0"/>
    <x v="2"/>
    <x v="1"/>
    <s v="GBP"/>
    <n v="1430571849"/>
    <n v="1427979849"/>
    <b v="0"/>
    <n v="0"/>
    <b v="0"/>
    <s v="theater/plays"/>
    <n v="0"/>
    <n v="0"/>
    <x v="1"/>
    <s v="plays"/>
    <x v="4012"/>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s v="plays"/>
    <x v="4013"/>
  </r>
  <r>
    <n v="4014"/>
    <s v="Ministry theater"/>
    <s v="I am trying to put together a ministry theater company for junior / high schoolers that which puts on free shows in the SoCal area."/>
    <n v="9000"/>
    <n v="0"/>
    <x v="2"/>
    <x v="0"/>
    <s v="USD"/>
    <n v="1457157269"/>
    <n v="1455861269"/>
    <b v="0"/>
    <n v="0"/>
    <b v="0"/>
    <s v="theater/plays"/>
    <n v="0"/>
    <n v="0"/>
    <x v="1"/>
    <s v="plays"/>
    <x v="4014"/>
  </r>
  <r>
    <n v="4015"/>
    <s v="Shakespeare In The Park"/>
    <s v="FREE Shakespeare In the Park in Bergen County, NJ on July 24, 25, 31, and August 1. We need your support to help keep our show FREE"/>
    <n v="7000"/>
    <n v="1"/>
    <x v="2"/>
    <x v="0"/>
    <s v="USD"/>
    <n v="1437331463"/>
    <n v="1434739463"/>
    <b v="0"/>
    <n v="1"/>
    <b v="0"/>
    <s v="theater/plays"/>
    <n v="0"/>
    <n v="1"/>
    <x v="1"/>
    <s v="plays"/>
    <x v="4015"/>
  </r>
  <r>
    <n v="4016"/>
    <s v="MENTAL Play"/>
    <s v="A new play and project exploring challenges faced by young adults struggling with mental health issues in contemporary Britain."/>
    <n v="500"/>
    <n v="70"/>
    <x v="2"/>
    <x v="1"/>
    <s v="GBP"/>
    <n v="1410987400"/>
    <n v="1408395400"/>
    <b v="0"/>
    <n v="7"/>
    <b v="0"/>
    <s v="theater/plays"/>
    <n v="14"/>
    <n v="10"/>
    <x v="1"/>
    <s v="plays"/>
    <x v="401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s v="plays"/>
    <x v="4017"/>
  </r>
  <r>
    <n v="4018"/>
    <s v="Time Please Fringe"/>
    <s v="Funding for a production of Time Please at the Brighton Fringe 2017... and beyond."/>
    <n v="1500"/>
    <n v="130"/>
    <x v="2"/>
    <x v="1"/>
    <s v="GBP"/>
    <n v="1475877108"/>
    <n v="1473285108"/>
    <b v="0"/>
    <n v="4"/>
    <b v="0"/>
    <s v="theater/plays"/>
    <n v="9"/>
    <n v="32.5"/>
    <x v="1"/>
    <s v="plays"/>
    <x v="4018"/>
  </r>
  <r>
    <n v="4019"/>
    <s v="We Don't Play Fight"/>
    <s v="Finally a crossover of the arts takes place! Theater &amp; LIVE Pro Wrestling. A unique story featuring TV Pro Wrestling without the TV."/>
    <n v="3500"/>
    <n v="29"/>
    <x v="2"/>
    <x v="0"/>
    <s v="USD"/>
    <n v="1460737680"/>
    <n v="1455725596"/>
    <b v="0"/>
    <n v="4"/>
    <b v="0"/>
    <s v="theater/plays"/>
    <n v="1"/>
    <n v="7.25"/>
    <x v="1"/>
    <s v="plays"/>
    <x v="4019"/>
  </r>
  <r>
    <n v="4020"/>
    <s v="Those That Fly"/>
    <s v="Having lived her whole life in the midst of a civil war, 11 year old Leyla dreams of being a pilot so she may fly her family to safety."/>
    <n v="600"/>
    <n v="100"/>
    <x v="2"/>
    <x v="0"/>
    <s v="USD"/>
    <n v="1427168099"/>
    <n v="1424579699"/>
    <b v="0"/>
    <n v="3"/>
    <b v="0"/>
    <s v="theater/plays"/>
    <n v="17"/>
    <n v="33.33"/>
    <x v="1"/>
    <s v="plays"/>
    <x v="4020"/>
  </r>
  <r>
    <n v="4021"/>
    <s v="Angels in Houston"/>
    <s v="Help a group of actors end bigotry in Houston, TX by supporting a  full production of Angels in America."/>
    <n v="15000"/>
    <n v="125"/>
    <x v="2"/>
    <x v="0"/>
    <s v="USD"/>
    <n v="1414360358"/>
    <n v="1409176358"/>
    <b v="0"/>
    <n v="2"/>
    <b v="0"/>
    <s v="theater/plays"/>
    <n v="1"/>
    <n v="62.5"/>
    <x v="1"/>
    <s v="plays"/>
    <x v="4021"/>
  </r>
  <r>
    <n v="4022"/>
    <s v="The Merchant of Venice as Shakespeare Heard It"/>
    <s v="Help us produce a video of the first Original Pronunciation Merchant of Venice."/>
    <n v="18000"/>
    <n v="12521"/>
    <x v="2"/>
    <x v="0"/>
    <s v="USD"/>
    <n v="1422759240"/>
    <n v="1418824867"/>
    <b v="0"/>
    <n v="197"/>
    <b v="0"/>
    <s v="theater/plays"/>
    <n v="70"/>
    <n v="63.56"/>
    <x v="1"/>
    <s v="plays"/>
    <x v="4022"/>
  </r>
  <r>
    <n v="4023"/>
    <s v="Forgive &amp; Forget"/>
    <s v="An original gospel stage play that explores the pain and hurt caused by those who struggle to forgive others!"/>
    <n v="7000"/>
    <n v="0"/>
    <x v="2"/>
    <x v="0"/>
    <s v="USD"/>
    <n v="1458860363"/>
    <n v="1454975963"/>
    <b v="0"/>
    <n v="0"/>
    <b v="0"/>
    <s v="theater/plays"/>
    <n v="0"/>
    <n v="0"/>
    <x v="1"/>
    <s v="plays"/>
    <x v="40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s v="plays"/>
    <x v="4024"/>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r>
  <r>
    <n v="4026"/>
    <s v="Speak to my Soul: A Montage of Voices"/>
    <s v="This is a play that voices that stories of the black experience in America using spoken word, song and dance."/>
    <n v="4000"/>
    <n v="0"/>
    <x v="2"/>
    <x v="0"/>
    <s v="USD"/>
    <n v="1449247439"/>
    <n v="1444059839"/>
    <b v="0"/>
    <n v="0"/>
    <b v="0"/>
    <s v="theater/plays"/>
    <n v="0"/>
    <n v="0"/>
    <x v="1"/>
    <s v="plays"/>
    <x v="402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s v="plays"/>
    <x v="4027"/>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s v="plays"/>
    <x v="4028"/>
  </r>
  <r>
    <n v="4029"/>
    <s v="Next 2 the Stage"/>
    <s v="A theater complex that educates as we entertain.  We will provide shows that inspire and theater classes that motivate."/>
    <n v="20000"/>
    <n v="0"/>
    <x v="2"/>
    <x v="0"/>
    <s v="USD"/>
    <n v="1450053370"/>
    <n v="1447461370"/>
    <b v="0"/>
    <n v="0"/>
    <b v="0"/>
    <s v="theater/plays"/>
    <n v="0"/>
    <n v="0"/>
    <x v="1"/>
    <s v="plays"/>
    <x v="4029"/>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s v="plays"/>
    <x v="403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s v="plays"/>
    <x v="4031"/>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s v="plays"/>
    <x v="4032"/>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s v="plays"/>
    <x v="4033"/>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s v="plays"/>
    <x v="4034"/>
  </r>
  <r>
    <n v="4035"/>
    <s v="The Lost Boy"/>
    <s v="&quot;Stories are where you go to look for the truth of your own life.&quot; (Frank Delaney)"/>
    <n v="10000"/>
    <n v="3685"/>
    <x v="2"/>
    <x v="0"/>
    <s v="USD"/>
    <n v="1413925887"/>
    <n v="1411333887"/>
    <b v="0"/>
    <n v="25"/>
    <b v="0"/>
    <s v="theater/plays"/>
    <n v="37"/>
    <n v="147.4"/>
    <x v="1"/>
    <s v="plays"/>
    <x v="4035"/>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s v="plays"/>
    <x v="403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s v="plays"/>
    <x v="4037"/>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s v="plays"/>
    <x v="4038"/>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r>
  <r>
    <n v="4040"/>
    <s v="The Last Encore Musical"/>
    <s v="This nationally published book, set in the 70â€™s, tells the untold story of singers and a friendly reunion visit turning bad."/>
    <n v="8000"/>
    <n v="2500"/>
    <x v="2"/>
    <x v="0"/>
    <s v="USD"/>
    <n v="1437188400"/>
    <n v="1432100004"/>
    <b v="0"/>
    <n v="2"/>
    <b v="0"/>
    <s v="theater/plays"/>
    <n v="31"/>
    <n v="1250"/>
    <x v="1"/>
    <s v="plays"/>
    <x v="4040"/>
  </r>
  <r>
    <n v="4041"/>
    <s v="In the Land of Gold"/>
    <s v="A bold, colouful, vibrant play centred around the last remaining monarchy of Africa."/>
    <n v="5000"/>
    <n v="21"/>
    <x v="2"/>
    <x v="1"/>
    <s v="GBP"/>
    <n v="1473160954"/>
    <n v="1467976954"/>
    <b v="0"/>
    <n v="2"/>
    <b v="0"/>
    <s v="theater/plays"/>
    <n v="0"/>
    <n v="10.5"/>
    <x v="1"/>
    <s v="plays"/>
    <x v="4041"/>
  </r>
  <r>
    <n v="4042"/>
    <s v="Messages"/>
    <s v="Acting group and production for inner city youth, about inner city youth. The problems and stuation that they see everyday."/>
    <n v="10000"/>
    <n v="21"/>
    <x v="2"/>
    <x v="0"/>
    <s v="USD"/>
    <n v="1421781360"/>
    <n v="1419213664"/>
    <b v="0"/>
    <n v="3"/>
    <b v="0"/>
    <s v="theater/plays"/>
    <n v="0"/>
    <n v="7"/>
    <x v="1"/>
    <s v="plays"/>
    <x v="4042"/>
  </r>
  <r>
    <n v="4043"/>
    <s v="Not making potato salad here!"/>
    <s v="This could be my last play, need to bring my son out to see it before it's over.  Need to fly him here from BC"/>
    <n v="300"/>
    <n v="0"/>
    <x v="2"/>
    <x v="5"/>
    <s v="CAD"/>
    <n v="1416524325"/>
    <n v="1415228325"/>
    <b v="0"/>
    <n v="0"/>
    <b v="0"/>
    <s v="theater/plays"/>
    <n v="0"/>
    <n v="0"/>
    <x v="1"/>
    <s v="plays"/>
    <x v="4043"/>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s v="plays"/>
    <x v="4044"/>
  </r>
  <r>
    <n v="4045"/>
    <s v="The Hostages"/>
    <s v="&quot;The Hostages&quot; is about a bank robbery gone wrong, as we learn more about each characters, we question who are the actually hostages..."/>
    <n v="5000"/>
    <n v="1"/>
    <x v="2"/>
    <x v="2"/>
    <s v="AUD"/>
    <n v="1408596589"/>
    <n v="1406004589"/>
    <b v="0"/>
    <n v="1"/>
    <b v="0"/>
    <s v="theater/plays"/>
    <n v="0"/>
    <n v="1"/>
    <x v="1"/>
    <s v="plays"/>
    <x v="4045"/>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s v="plays"/>
    <x v="404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s v="plays"/>
    <x v="4047"/>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s v="plays"/>
    <x v="4048"/>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s v="plays"/>
    <x v="4049"/>
  </r>
  <r>
    <n v="4050"/>
    <s v="Ø¢Ù…ÙŠÙ† (Amen)"/>
    <s v="Amen is an important jarring story about the repercussions of reporting the war from the front lines and the war that follows them home"/>
    <n v="1500"/>
    <n v="1"/>
    <x v="2"/>
    <x v="0"/>
    <s v="USD"/>
    <n v="1414077391"/>
    <n v="1411485391"/>
    <b v="0"/>
    <n v="1"/>
    <b v="0"/>
    <s v="theater/plays"/>
    <n v="0"/>
    <n v="1"/>
    <x v="1"/>
    <s v="plays"/>
    <x v="4050"/>
  </r>
  <r>
    <n v="4051"/>
    <s v="Phantom of the Kun Opera"/>
    <s v="It is a heart-breaking life story of Wu family who tries to preserve the gem of Chinese Kun Opera through generations."/>
    <n v="500"/>
    <n v="0"/>
    <x v="2"/>
    <x v="0"/>
    <s v="USD"/>
    <n v="1399618380"/>
    <n v="1399058797"/>
    <b v="0"/>
    <n v="0"/>
    <b v="0"/>
    <s v="theater/plays"/>
    <n v="0"/>
    <n v="0"/>
    <x v="1"/>
    <s v="plays"/>
    <x v="4051"/>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s v="plays"/>
    <x v="4052"/>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s v="plays"/>
    <x v="4054"/>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s v="plays"/>
    <x v="4055"/>
  </r>
  <r>
    <n v="4056"/>
    <s v="American Pride"/>
    <s v="American Pride is a play centered on the Poetry of one Iraq War veteran, and follows her journey through war and back home."/>
    <n v="1500"/>
    <n v="795"/>
    <x v="2"/>
    <x v="0"/>
    <s v="USD"/>
    <n v="1467575940"/>
    <n v="1465856639"/>
    <b v="0"/>
    <n v="9"/>
    <b v="0"/>
    <s v="theater/plays"/>
    <n v="53"/>
    <n v="88.33"/>
    <x v="1"/>
    <s v="plays"/>
    <x v="405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s v="plays"/>
    <x v="4057"/>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s v="plays"/>
    <x v="4058"/>
  </r>
  <r>
    <n v="4059"/>
    <s v="The Million Dollar Shot"/>
    <s v="A very Canadian children's play inspired by the tradition of British pantomimes like Aladdin, and the Nutcracker."/>
    <n v="10000"/>
    <n v="250"/>
    <x v="2"/>
    <x v="5"/>
    <s v="CAD"/>
    <n v="1410836400"/>
    <n v="1408116152"/>
    <b v="0"/>
    <n v="7"/>
    <b v="0"/>
    <s v="theater/plays"/>
    <n v="3"/>
    <n v="35.71"/>
    <x v="1"/>
    <s v="plays"/>
    <x v="4059"/>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s v="plays"/>
    <x v="4060"/>
  </r>
  <r>
    <n v="4061"/>
    <s v="PRODUCE the Stage Play SKYLAR'S SYNDROME by Gavin Kayner"/>
    <s v="SKYLAR'S SYNDROME is a tremendous psychodrama by master playwright Gavin Kayner!"/>
    <n v="525"/>
    <n v="0"/>
    <x v="2"/>
    <x v="0"/>
    <s v="USD"/>
    <n v="1461205423"/>
    <n v="1456025023"/>
    <b v="0"/>
    <n v="0"/>
    <b v="0"/>
    <s v="theater/plays"/>
    <n v="0"/>
    <n v="0"/>
    <x v="1"/>
    <s v="plays"/>
    <x v="4061"/>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s v="plays"/>
    <x v="4062"/>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s v="plays"/>
    <x v="4063"/>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s v="plays"/>
    <x v="4064"/>
  </r>
  <r>
    <n v="4065"/>
    <s v="A Midsummer's Night's Dream"/>
    <s v="A classical/ fantasy version of midsummers done by professionally trained actors in Tulsa!"/>
    <n v="4000"/>
    <n v="27"/>
    <x v="2"/>
    <x v="0"/>
    <s v="USD"/>
    <n v="1407883811"/>
    <n v="1405291811"/>
    <b v="0"/>
    <n v="4"/>
    <b v="0"/>
    <s v="theater/plays"/>
    <n v="1"/>
    <n v="6.75"/>
    <x v="1"/>
    <s v="plays"/>
    <x v="406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s v="plays"/>
    <x v="406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s v="plays"/>
    <x v="4067"/>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r>
  <r>
    <n v="4069"/>
    <s v="The Pendulum Swings"/>
    <s v="'The Pendulum Swings' is a three-act dark comedy that sees Frank and Michael await their execution on Death Row."/>
    <n v="1250"/>
    <n v="430"/>
    <x v="2"/>
    <x v="1"/>
    <s v="GBP"/>
    <n v="1425124800"/>
    <n v="1421596356"/>
    <b v="0"/>
    <n v="13"/>
    <b v="0"/>
    <s v="theater/plays"/>
    <n v="34"/>
    <n v="33.08"/>
    <x v="1"/>
    <s v="plays"/>
    <x v="4069"/>
  </r>
  <r>
    <n v="4070"/>
    <s v="Southern Utah University: V-Day 2015"/>
    <s v="V-Day Southern Utah University 2015 and Second Studio Players presents: The Vagina Monologues"/>
    <n v="1000"/>
    <n v="165"/>
    <x v="2"/>
    <x v="0"/>
    <s v="USD"/>
    <n v="1425178800"/>
    <n v="1422374420"/>
    <b v="0"/>
    <n v="6"/>
    <b v="0"/>
    <s v="theater/plays"/>
    <n v="17"/>
    <n v="27.5"/>
    <x v="1"/>
    <s v="plays"/>
    <x v="4070"/>
  </r>
  <r>
    <n v="4071"/>
    <s v="ATEMPORAL"/>
    <s v="ExÃ¡men final de alumnos del Centro de CapacitaciÃ³n de la ANDA. Son extractos de obras: El JardÃ­n de los CerezoS, Madre Coraje y Casa"/>
    <n v="20000"/>
    <n v="0"/>
    <x v="2"/>
    <x v="14"/>
    <s v="MXN"/>
    <n v="1482779931"/>
    <n v="1480187931"/>
    <b v="0"/>
    <n v="0"/>
    <b v="0"/>
    <s v="theater/plays"/>
    <n v="0"/>
    <n v="0"/>
    <x v="1"/>
    <s v="plays"/>
    <x v="407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s v="plays"/>
    <x v="4072"/>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s v="plays"/>
    <x v="4073"/>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s v="plays"/>
    <x v="4074"/>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s v="plays"/>
    <x v="4075"/>
  </r>
  <r>
    <n v="4076"/>
    <s v="The Walls of Jericho ( A Voice for Warrior Families)"/>
    <s v="A play to raise awareness about the effects of mental illness on a military family in the Cold War area."/>
    <n v="700"/>
    <n v="0"/>
    <x v="2"/>
    <x v="0"/>
    <s v="USD"/>
    <n v="1413921060"/>
    <n v="1411499149"/>
    <b v="0"/>
    <n v="0"/>
    <b v="0"/>
    <s v="theater/plays"/>
    <n v="0"/>
    <n v="0"/>
    <x v="1"/>
    <s v="plays"/>
    <x v="407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s v="plays"/>
    <x v="4077"/>
  </r>
  <r>
    <n v="4078"/>
    <s v="Theatre Memoire"/>
    <s v="Theatre Memoire are a High Wycombe based theatre company. Performing plays about multi-culturalism and interconectedness."/>
    <n v="250"/>
    <n v="0"/>
    <x v="2"/>
    <x v="1"/>
    <s v="GBP"/>
    <n v="1485543242"/>
    <n v="1482951242"/>
    <b v="0"/>
    <n v="0"/>
    <b v="0"/>
    <s v="theater/plays"/>
    <n v="0"/>
    <n v="0"/>
    <x v="1"/>
    <s v="plays"/>
    <x v="4078"/>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s v="plays"/>
    <x v="4079"/>
  </r>
  <r>
    <n v="4080"/>
    <s v="Uncommonnotions"/>
    <s v="&quot;Uncommonnotion&quot;. is a collections of short humors stories, I want to develop into plays, interest has been shown in this idea."/>
    <n v="3000"/>
    <n v="0"/>
    <x v="2"/>
    <x v="0"/>
    <s v="USD"/>
    <n v="1465930440"/>
    <n v="1463849116"/>
    <b v="0"/>
    <n v="0"/>
    <b v="0"/>
    <s v="theater/plays"/>
    <n v="0"/>
    <n v="0"/>
    <x v="1"/>
    <s v="plays"/>
    <x v="408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s v="plays"/>
    <x v="4081"/>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s v="plays"/>
    <x v="4083"/>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s v="plays"/>
    <x v="4084"/>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s v="plays"/>
    <x v="4085"/>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s v="plays"/>
    <x v="4086"/>
  </r>
  <r>
    <n v="4087"/>
    <s v="Stage Production &quot;The Nail Shop&quot;"/>
    <s v="Comedy Stage Play"/>
    <n v="9600"/>
    <n v="0"/>
    <x v="2"/>
    <x v="0"/>
    <s v="USD"/>
    <n v="1468777786"/>
    <n v="1466185786"/>
    <b v="0"/>
    <n v="0"/>
    <b v="0"/>
    <s v="theater/plays"/>
    <n v="0"/>
    <n v="0"/>
    <x v="1"/>
    <s v="plays"/>
    <x v="4087"/>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s v="plays"/>
    <x v="4088"/>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s v="plays"/>
    <x v="4089"/>
  </r>
  <r>
    <n v="4090"/>
    <s v="&quot; Sweet O'l Mama &quot; Theater Production"/>
    <s v="A gripping re-enactment of a true breast cancer survival story, highlighted with inspiration and laughter!"/>
    <n v="1000"/>
    <n v="32"/>
    <x v="2"/>
    <x v="0"/>
    <s v="USD"/>
    <n v="1438959600"/>
    <n v="1437754137"/>
    <b v="0"/>
    <n v="3"/>
    <b v="0"/>
    <s v="theater/plays"/>
    <n v="3"/>
    <n v="10.67"/>
    <x v="1"/>
    <s v="plays"/>
    <x v="409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s v="plays"/>
    <x v="4091"/>
  </r>
  <r>
    <n v="4092"/>
    <s v="A CRY FOR HELP"/>
    <s v="&quot;A Cry for Help is Riveting, Inspiring, and Mesmerizing. You will laugh, cry, and be thinking about your own Cry for Help&quot;"/>
    <n v="110000"/>
    <n v="20"/>
    <x v="2"/>
    <x v="0"/>
    <s v="USD"/>
    <n v="1428205247"/>
    <n v="1423024847"/>
    <b v="0"/>
    <n v="1"/>
    <b v="0"/>
    <s v="theater/plays"/>
    <n v="0"/>
    <n v="20"/>
    <x v="1"/>
    <s v="plays"/>
    <x v="4092"/>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s v="plays"/>
    <x v="409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s v="plays"/>
    <x v="4094"/>
  </r>
  <r>
    <n v="4095"/>
    <s v="LOPE ENAMORADO"/>
    <s v="Proyecto teatral dirigido por MartÃ­n Acosta que habla y reflexiona sobre el amor y su naturaleza."/>
    <n v="30000"/>
    <n v="800"/>
    <x v="2"/>
    <x v="14"/>
    <s v="MXN"/>
    <n v="1482108350"/>
    <n v="1479516350"/>
    <b v="0"/>
    <n v="1"/>
    <b v="0"/>
    <s v="theater/plays"/>
    <n v="3"/>
    <n v="800"/>
    <x v="1"/>
    <s v="plays"/>
    <x v="4095"/>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s v="plays"/>
    <x v="409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s v="plays"/>
    <x v="4097"/>
  </r>
  <r>
    <n v="4098"/>
    <s v="Life is simple"/>
    <s v="Community Youth play, written by and performed by the youth about finding joy in the simple things in life"/>
    <n v="75000"/>
    <n v="0"/>
    <x v="2"/>
    <x v="0"/>
    <s v="USD"/>
    <n v="1465060797"/>
    <n v="1462468797"/>
    <b v="0"/>
    <n v="0"/>
    <b v="0"/>
    <s v="theater/plays"/>
    <n v="0"/>
    <n v="0"/>
    <x v="1"/>
    <s v="plays"/>
    <x v="4098"/>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s v="plays"/>
    <x v="4099"/>
  </r>
  <r>
    <n v="4100"/>
    <s v="America is at the Mall: A Play in Three Acts"/>
    <s v="How does war change a family?  A peek into one family's kitchen as their soldier fights in Iraq."/>
    <n v="270"/>
    <n v="0"/>
    <x v="2"/>
    <x v="0"/>
    <s v="USD"/>
    <n v="1414205990"/>
    <n v="1413341990"/>
    <b v="0"/>
    <n v="0"/>
    <b v="0"/>
    <s v="theater/plays"/>
    <n v="0"/>
    <n v="0"/>
    <x v="1"/>
    <s v="plays"/>
    <x v="410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s v="plays"/>
    <x v="4101"/>
  </r>
  <r>
    <n v="4102"/>
    <s v="4th Wall Theatre Project"/>
    <s v="Local Community theater to get up and running in the Idaho Falls area. Something new, something different!"/>
    <n v="500"/>
    <n v="137"/>
    <x v="2"/>
    <x v="0"/>
    <s v="USD"/>
    <n v="1463343673"/>
    <n v="1460751673"/>
    <b v="0"/>
    <n v="6"/>
    <b v="0"/>
    <s v="theater/plays"/>
    <n v="27"/>
    <n v="22.83"/>
    <x v="1"/>
    <s v="plays"/>
    <x v="4102"/>
  </r>
  <r>
    <n v="4103"/>
    <s v="Weather Men"/>
    <s v="Weather Men is a play, written by Nathan Black.  A comedy/drama that explores the question of 'why people stay together?'"/>
    <n v="1000"/>
    <n v="100"/>
    <x v="2"/>
    <x v="0"/>
    <s v="USD"/>
    <n v="1440613920"/>
    <n v="1435953566"/>
    <b v="0"/>
    <n v="6"/>
    <b v="0"/>
    <s v="theater/plays"/>
    <n v="10"/>
    <n v="16.670000000000002"/>
    <x v="1"/>
    <s v="plays"/>
    <x v="4103"/>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s v="plays"/>
    <x v="4104"/>
  </r>
  <r>
    <n v="4105"/>
    <s v="Â¡LlÃ©vame!"/>
    <s v="Buscamos finalizar el proceso de producciÃ³n de un espectÃ¡culo de payaso y con Ã©l, activar espacios pÃºblicos para la escena clown."/>
    <n v="33000"/>
    <n v="2300"/>
    <x v="2"/>
    <x v="14"/>
    <s v="MXN"/>
    <n v="1482711309"/>
    <n v="1479860109"/>
    <b v="0"/>
    <n v="6"/>
    <b v="0"/>
    <s v="theater/plays"/>
    <n v="7"/>
    <n v="383.33"/>
    <x v="1"/>
    <s v="plays"/>
    <x v="4105"/>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s v="plays"/>
    <x v="4106"/>
  </r>
  <r>
    <n v="4107"/>
    <s v="Sacrifice"/>
    <s v="A new dramatic comedy dealing with a father's unwillingness to let go of his past causes major problems for the future of his daughter."/>
    <n v="2000"/>
    <n v="41"/>
    <x v="2"/>
    <x v="0"/>
    <s v="USD"/>
    <n v="1411596001"/>
    <n v="1409608801"/>
    <b v="0"/>
    <n v="4"/>
    <b v="0"/>
    <s v="theater/plays"/>
    <n v="2"/>
    <n v="10.25"/>
    <x v="1"/>
    <s v="plays"/>
    <x v="4107"/>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s v="plays"/>
    <x v="4108"/>
  </r>
  <r>
    <n v="4109"/>
    <s v="Jack the Lad"/>
    <s v="Jack the Lad - a new play that explores how far the boundaries of friendship will stretch when morality and loyalties clash."/>
    <n v="500"/>
    <n v="0"/>
    <x v="2"/>
    <x v="1"/>
    <s v="GBP"/>
    <n v="1448805404"/>
    <n v="1446209804"/>
    <b v="0"/>
    <n v="0"/>
    <b v="0"/>
    <s v="theater/plays"/>
    <n v="0"/>
    <n v="0"/>
    <x v="1"/>
    <s v="plays"/>
    <x v="4109"/>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s v="plays"/>
    <x v="4110"/>
  </r>
  <r>
    <n v="4111"/>
    <s v="REBORN IN LOVE"/>
    <s v="REBORN IN LOVE is the sequel to REBORN FROM ABOVE: A Tale of Eternal Love.  This is part two, of a One-Act play series."/>
    <n v="3000"/>
    <n v="94"/>
    <x v="2"/>
    <x v="0"/>
    <s v="USD"/>
    <n v="1424747740"/>
    <n v="1422155740"/>
    <b v="0"/>
    <n v="6"/>
    <b v="0"/>
    <s v="theater/plays"/>
    <n v="3"/>
    <n v="15.67"/>
    <x v="1"/>
    <s v="plays"/>
    <x v="4111"/>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s v="plays"/>
    <x v="4112"/>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s v="plays"/>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D224ED-8B6F-4072-A338-A5A33B63445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F18" firstHeaderRow="1" firstDataRow="2" firstDataCol="1" rowPageCount="2" colPageCount="1"/>
  <pivotFields count="21">
    <pivotField showAll="0"/>
    <pivotField showAll="0"/>
    <pivotField showAll="0"/>
    <pivotField numFmtId="44" showAll="0"/>
    <pivotField numFmtId="164"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item="8" hier="-1"/>
    <pageField fld="20" hier="-1"/>
  </pageFields>
  <dataFields count="1">
    <dataField name="Count of outcomes" fld="5" subtotal="count" baseField="0" baseItem="0"/>
  </dataFields>
  <chartFormats count="2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1"/>
          </reference>
        </references>
      </pivotArea>
    </chartFormat>
    <chartFormat chart="3" format="6" series="1">
      <pivotArea type="data" outline="0" fieldPosition="0">
        <references count="2">
          <reference field="4294967294" count="1" selected="0">
            <x v="0"/>
          </reference>
          <reference field="5" count="1" selected="0">
            <x v="2"/>
          </reference>
        </references>
      </pivotArea>
    </chartFormat>
    <chartFormat chart="3" format="7" series="1">
      <pivotArea type="data" outline="0" fieldPosition="0">
        <references count="2">
          <reference field="4294967294" count="1" selected="0">
            <x v="0"/>
          </reference>
          <reference field="5" count="1" selected="0">
            <x v="3"/>
          </reference>
        </references>
      </pivotArea>
    </chartFormat>
    <chartFormat chart="4" format="20" series="1">
      <pivotArea type="data" outline="0" fieldPosition="0">
        <references count="2">
          <reference field="4294967294" count="1" selected="0">
            <x v="0"/>
          </reference>
          <reference field="5" count="1" selected="0">
            <x v="0"/>
          </reference>
        </references>
      </pivotArea>
    </chartFormat>
    <chartFormat chart="4" format="21" series="1">
      <pivotArea type="data" outline="0" fieldPosition="0">
        <references count="2">
          <reference field="4294967294" count="1" selected="0">
            <x v="0"/>
          </reference>
          <reference field="5" count="1" selected="0">
            <x v="1"/>
          </reference>
        </references>
      </pivotArea>
    </chartFormat>
    <chartFormat chart="4" format="22" series="1">
      <pivotArea type="data" outline="0" fieldPosition="0">
        <references count="2">
          <reference field="4294967294" count="1" selected="0">
            <x v="0"/>
          </reference>
          <reference field="5" count="1" selected="0">
            <x v="2"/>
          </reference>
        </references>
      </pivotArea>
    </chartFormat>
    <chartFormat chart="4" format="2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DF4212-A4C7-4026-B54A-4C7898425A4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B5DEE8-E4D4-46D6-9D6F-3B9DF8F9A7D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item="20" hier="-1"/>
    <pageField fld="16" item="8" hier="-1"/>
  </pageFields>
  <dataFields count="1">
    <dataField name="Count of outcomes" fld="5" subtotal="count" baseField="0" baseItem="0"/>
  </dataField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1"/>
          </reference>
        </references>
      </pivotArea>
    </chartFormat>
    <chartFormat chart="3" format="6" series="1">
      <pivotArea type="data" outline="0" fieldPosition="0">
        <references count="2">
          <reference field="4294967294" count="1" selected="0">
            <x v="0"/>
          </reference>
          <reference field="5" count="1" selected="0">
            <x v="2"/>
          </reference>
        </references>
      </pivotArea>
    </chartFormat>
    <chartFormat chart="3"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4115"/>
  <sheetViews>
    <sheetView topLeftCell="D1" zoomScale="95" zoomScaleNormal="95" workbookViewId="0">
      <selection activeCell="A3198" sqref="A3198:XFD3631"/>
    </sheetView>
  </sheetViews>
  <sheetFormatPr defaultColWidth="8.81640625" defaultRowHeight="14.5" x14ac:dyDescent="0.35"/>
  <cols>
    <col min="2" max="2" width="38.453125" style="3" customWidth="1"/>
    <col min="3" max="3" width="40.36328125" style="3" customWidth="1"/>
    <col min="4" max="4" width="15.6328125" style="6" bestFit="1" customWidth="1"/>
    <col min="5" max="5" width="16.453125" style="8"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3" width="36.453125" customWidth="1"/>
    <col min="14" max="14" width="41.1796875" customWidth="1"/>
    <col min="16" max="16" width="16.7265625" customWidth="1"/>
    <col min="17" max="17" width="41.1796875" customWidth="1"/>
    <col min="18" max="18" width="15.90625" bestFit="1" customWidth="1"/>
    <col min="19" max="19" width="13.6328125" customWidth="1"/>
  </cols>
  <sheetData>
    <row r="1" spans="1:19" x14ac:dyDescent="0.3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 t="s">
        <v>8358</v>
      </c>
      <c r="R1" s="1" t="s">
        <v>8359</v>
      </c>
      <c r="S1" s="1" t="s">
        <v>8365</v>
      </c>
    </row>
    <row r="2" spans="1:19" ht="43.5" hidden="1" x14ac:dyDescent="0.35">
      <c r="A2">
        <v>0</v>
      </c>
      <c r="B2" s="3" t="s">
        <v>2</v>
      </c>
      <c r="C2" s="3" t="s">
        <v>4111</v>
      </c>
      <c r="D2" s="6">
        <v>8500</v>
      </c>
      <c r="E2" s="8">
        <v>11633</v>
      </c>
      <c r="F2" t="s">
        <v>8218</v>
      </c>
      <c r="G2" t="s">
        <v>8223</v>
      </c>
      <c r="H2" t="s">
        <v>8245</v>
      </c>
      <c r="I2">
        <v>1437620400</v>
      </c>
      <c r="J2">
        <v>1434931811</v>
      </c>
      <c r="K2" t="b">
        <v>0</v>
      </c>
      <c r="L2">
        <v>182</v>
      </c>
      <c r="M2" t="b">
        <v>1</v>
      </c>
      <c r="N2" t="s">
        <v>8263</v>
      </c>
      <c r="O2">
        <f t="shared" ref="O2:O65" si="0">ROUND((E2/D2)*100,0)</f>
        <v>137</v>
      </c>
      <c r="P2">
        <f>IFERROR(ROUND(E2/L2,2),0)</f>
        <v>63.92</v>
      </c>
      <c r="Q2" t="s">
        <v>8308</v>
      </c>
      <c r="R2" t="s">
        <v>8309</v>
      </c>
      <c r="S2" s="9">
        <f>(((J2/60)/60)/24)+DATE(1970,1,1)</f>
        <v>42177.007071759261</v>
      </c>
    </row>
    <row r="3" spans="1:19" ht="29" hidden="1" x14ac:dyDescent="0.35">
      <c r="A3">
        <v>1</v>
      </c>
      <c r="B3" s="3" t="s">
        <v>3</v>
      </c>
      <c r="C3" s="3" t="s">
        <v>4112</v>
      </c>
      <c r="D3" s="6">
        <v>10275</v>
      </c>
      <c r="E3" s="8">
        <v>14653</v>
      </c>
      <c r="F3" t="s">
        <v>8218</v>
      </c>
      <c r="G3" t="s">
        <v>8223</v>
      </c>
      <c r="H3" t="s">
        <v>8245</v>
      </c>
      <c r="I3">
        <v>1488464683</v>
      </c>
      <c r="J3">
        <v>1485872683</v>
      </c>
      <c r="K3" t="b">
        <v>0</v>
      </c>
      <c r="L3">
        <v>79</v>
      </c>
      <c r="M3" t="b">
        <v>1</v>
      </c>
      <c r="N3" t="s">
        <v>8263</v>
      </c>
      <c r="O3">
        <f t="shared" si="0"/>
        <v>143</v>
      </c>
      <c r="P3">
        <f t="shared" ref="P3:P66" si="1">IFERROR(ROUND(E3/L3,2),0)</f>
        <v>185.48</v>
      </c>
      <c r="Q3" t="s">
        <v>8308</v>
      </c>
      <c r="R3" t="s">
        <v>8309</v>
      </c>
      <c r="S3" s="9">
        <f t="shared" ref="S3:S66" si="2">(((J3/60)/60)/24)+DATE(1970,1,1)</f>
        <v>42766.600497685184</v>
      </c>
    </row>
    <row r="4" spans="1:19" ht="43.5" hidden="1" x14ac:dyDescent="0.35">
      <c r="A4">
        <v>2</v>
      </c>
      <c r="B4" s="3" t="s">
        <v>4</v>
      </c>
      <c r="C4" s="3" t="s">
        <v>4113</v>
      </c>
      <c r="D4" s="6">
        <v>500</v>
      </c>
      <c r="E4" s="8">
        <v>525</v>
      </c>
      <c r="F4" t="s">
        <v>8218</v>
      </c>
      <c r="G4" t="s">
        <v>8224</v>
      </c>
      <c r="H4" t="s">
        <v>8246</v>
      </c>
      <c r="I4">
        <v>1455555083</v>
      </c>
      <c r="J4">
        <v>1454691083</v>
      </c>
      <c r="K4" t="b">
        <v>0</v>
      </c>
      <c r="L4">
        <v>35</v>
      </c>
      <c r="M4" t="b">
        <v>1</v>
      </c>
      <c r="N4" t="s">
        <v>8263</v>
      </c>
      <c r="O4">
        <f t="shared" si="0"/>
        <v>105</v>
      </c>
      <c r="P4">
        <f t="shared" si="1"/>
        <v>15</v>
      </c>
      <c r="Q4" t="s">
        <v>8308</v>
      </c>
      <c r="R4" t="s">
        <v>8309</v>
      </c>
      <c r="S4" s="9">
        <f t="shared" si="2"/>
        <v>42405.702349537038</v>
      </c>
    </row>
    <row r="5" spans="1:19" ht="29" hidden="1" x14ac:dyDescent="0.35">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f t="shared" si="1"/>
        <v>69.27</v>
      </c>
      <c r="Q5" t="s">
        <v>8308</v>
      </c>
      <c r="R5" t="s">
        <v>8309</v>
      </c>
      <c r="S5" s="9">
        <f t="shared" si="2"/>
        <v>41828.515127314815</v>
      </c>
    </row>
    <row r="6" spans="1:19" ht="58" hidden="1" x14ac:dyDescent="0.35">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f t="shared" si="1"/>
        <v>190.55</v>
      </c>
      <c r="Q6" t="s">
        <v>8308</v>
      </c>
      <c r="R6" t="s">
        <v>8309</v>
      </c>
      <c r="S6" s="9">
        <f t="shared" si="2"/>
        <v>42327.834247685183</v>
      </c>
    </row>
    <row r="7" spans="1:19" ht="43.5" hidden="1" x14ac:dyDescent="0.35">
      <c r="A7">
        <v>5</v>
      </c>
      <c r="B7" s="3" t="s">
        <v>7</v>
      </c>
      <c r="C7" s="3" t="s">
        <v>4116</v>
      </c>
      <c r="D7" s="6">
        <v>3999</v>
      </c>
      <c r="E7" s="8">
        <v>4390</v>
      </c>
      <c r="F7" t="s">
        <v>8218</v>
      </c>
      <c r="G7" t="s">
        <v>8223</v>
      </c>
      <c r="H7" t="s">
        <v>8245</v>
      </c>
      <c r="I7">
        <v>1469770500</v>
      </c>
      <c r="J7">
        <v>1468362207</v>
      </c>
      <c r="K7" t="b">
        <v>0</v>
      </c>
      <c r="L7">
        <v>47</v>
      </c>
      <c r="M7" t="b">
        <v>1</v>
      </c>
      <c r="N7" t="s">
        <v>8263</v>
      </c>
      <c r="O7">
        <f t="shared" si="0"/>
        <v>110</v>
      </c>
      <c r="P7">
        <f t="shared" si="1"/>
        <v>93.4</v>
      </c>
      <c r="Q7" t="s">
        <v>8308</v>
      </c>
      <c r="R7" t="s">
        <v>8309</v>
      </c>
      <c r="S7" s="9">
        <f t="shared" si="2"/>
        <v>42563.932951388888</v>
      </c>
    </row>
    <row r="8" spans="1:19" ht="43.5" hidden="1" x14ac:dyDescent="0.35">
      <c r="A8">
        <v>6</v>
      </c>
      <c r="B8" s="3" t="s">
        <v>8</v>
      </c>
      <c r="C8" s="3" t="s">
        <v>4117</v>
      </c>
      <c r="D8" s="6">
        <v>8000</v>
      </c>
      <c r="E8" s="8">
        <v>8519</v>
      </c>
      <c r="F8" t="s">
        <v>8218</v>
      </c>
      <c r="G8" t="s">
        <v>8223</v>
      </c>
      <c r="H8" t="s">
        <v>8245</v>
      </c>
      <c r="I8">
        <v>1402710250</v>
      </c>
      <c r="J8">
        <v>1401846250</v>
      </c>
      <c r="K8" t="b">
        <v>0</v>
      </c>
      <c r="L8">
        <v>58</v>
      </c>
      <c r="M8" t="b">
        <v>1</v>
      </c>
      <c r="N8" t="s">
        <v>8263</v>
      </c>
      <c r="O8">
        <f t="shared" si="0"/>
        <v>106</v>
      </c>
      <c r="P8">
        <f t="shared" si="1"/>
        <v>146.88</v>
      </c>
      <c r="Q8" t="s">
        <v>8308</v>
      </c>
      <c r="R8" t="s">
        <v>8309</v>
      </c>
      <c r="S8" s="9">
        <f t="shared" si="2"/>
        <v>41794.072337962964</v>
      </c>
    </row>
    <row r="9" spans="1:19" ht="58" hidden="1" x14ac:dyDescent="0.35">
      <c r="A9">
        <v>7</v>
      </c>
      <c r="B9" s="3" t="s">
        <v>9</v>
      </c>
      <c r="C9" s="3" t="s">
        <v>4118</v>
      </c>
      <c r="D9" s="6">
        <v>9000</v>
      </c>
      <c r="E9" s="8">
        <v>9110</v>
      </c>
      <c r="F9" t="s">
        <v>8218</v>
      </c>
      <c r="G9" t="s">
        <v>8223</v>
      </c>
      <c r="H9" t="s">
        <v>8245</v>
      </c>
      <c r="I9">
        <v>1467680867</v>
      </c>
      <c r="J9">
        <v>1464224867</v>
      </c>
      <c r="K9" t="b">
        <v>0</v>
      </c>
      <c r="L9">
        <v>57</v>
      </c>
      <c r="M9" t="b">
        <v>1</v>
      </c>
      <c r="N9" t="s">
        <v>8263</v>
      </c>
      <c r="O9">
        <f t="shared" si="0"/>
        <v>101</v>
      </c>
      <c r="P9">
        <f t="shared" si="1"/>
        <v>159.82</v>
      </c>
      <c r="Q9" t="s">
        <v>8308</v>
      </c>
      <c r="R9" t="s">
        <v>8309</v>
      </c>
      <c r="S9" s="9">
        <f t="shared" si="2"/>
        <v>42516.047071759262</v>
      </c>
    </row>
    <row r="10" spans="1:19" ht="29" hidden="1" x14ac:dyDescent="0.35">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f t="shared" si="1"/>
        <v>291.79000000000002</v>
      </c>
      <c r="Q10" t="s">
        <v>8308</v>
      </c>
      <c r="R10" t="s">
        <v>8309</v>
      </c>
      <c r="S10" s="9">
        <f t="shared" si="2"/>
        <v>42468.94458333333</v>
      </c>
    </row>
    <row r="11" spans="1:19" ht="43.5" hidden="1" x14ac:dyDescent="0.35">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f t="shared" si="1"/>
        <v>31.5</v>
      </c>
      <c r="Q11" t="s">
        <v>8308</v>
      </c>
      <c r="R11" t="s">
        <v>8309</v>
      </c>
      <c r="S11" s="9">
        <f t="shared" si="2"/>
        <v>42447.103518518517</v>
      </c>
    </row>
    <row r="12" spans="1:19" ht="43.5" hidden="1" x14ac:dyDescent="0.35">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f t="shared" si="1"/>
        <v>158.68</v>
      </c>
      <c r="Q12" t="s">
        <v>8308</v>
      </c>
      <c r="R12" t="s">
        <v>8309</v>
      </c>
      <c r="S12" s="9">
        <f t="shared" si="2"/>
        <v>41780.068043981482</v>
      </c>
    </row>
    <row r="13" spans="1:19" ht="58" hidden="1" x14ac:dyDescent="0.35">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f t="shared" si="1"/>
        <v>80.33</v>
      </c>
      <c r="Q13" t="s">
        <v>8308</v>
      </c>
      <c r="R13" t="s">
        <v>8309</v>
      </c>
      <c r="S13" s="9">
        <f t="shared" si="2"/>
        <v>42572.778495370367</v>
      </c>
    </row>
    <row r="14" spans="1:19" ht="58" hidden="1" x14ac:dyDescent="0.35">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f t="shared" si="1"/>
        <v>59.96</v>
      </c>
      <c r="Q14" t="s">
        <v>8308</v>
      </c>
      <c r="R14" t="s">
        <v>8309</v>
      </c>
      <c r="S14" s="9">
        <f t="shared" si="2"/>
        <v>41791.713252314818</v>
      </c>
    </row>
    <row r="15" spans="1:19" ht="43.5" hidden="1" x14ac:dyDescent="0.35">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f t="shared" si="1"/>
        <v>109.78</v>
      </c>
      <c r="Q15" t="s">
        <v>8308</v>
      </c>
      <c r="R15" t="s">
        <v>8309</v>
      </c>
      <c r="S15" s="9">
        <f t="shared" si="2"/>
        <v>42508.677187499998</v>
      </c>
    </row>
    <row r="16" spans="1:19" ht="29" hidden="1" x14ac:dyDescent="0.35">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f t="shared" si="1"/>
        <v>147.71</v>
      </c>
      <c r="Q16" t="s">
        <v>8308</v>
      </c>
      <c r="R16" t="s">
        <v>8309</v>
      </c>
      <c r="S16" s="9">
        <f t="shared" si="2"/>
        <v>41808.02648148148</v>
      </c>
    </row>
    <row r="17" spans="1:19" ht="43.5" hidden="1" x14ac:dyDescent="0.35">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f t="shared" si="1"/>
        <v>21.76</v>
      </c>
      <c r="Q17" t="s">
        <v>8308</v>
      </c>
      <c r="R17" t="s">
        <v>8309</v>
      </c>
      <c r="S17" s="9">
        <f t="shared" si="2"/>
        <v>42256.391875000001</v>
      </c>
    </row>
    <row r="18" spans="1:19" ht="43.5" hidden="1" x14ac:dyDescent="0.35">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f t="shared" si="1"/>
        <v>171.84</v>
      </c>
      <c r="Q18" t="s">
        <v>8308</v>
      </c>
      <c r="R18" t="s">
        <v>8309</v>
      </c>
      <c r="S18" s="9">
        <f t="shared" si="2"/>
        <v>41760.796423611115</v>
      </c>
    </row>
    <row r="19" spans="1:19" ht="43.5" hidden="1" x14ac:dyDescent="0.35">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f t="shared" si="1"/>
        <v>41.94</v>
      </c>
      <c r="Q19" t="s">
        <v>8308</v>
      </c>
      <c r="R19" t="s">
        <v>8309</v>
      </c>
      <c r="S19" s="9">
        <f t="shared" si="2"/>
        <v>41917.731736111113</v>
      </c>
    </row>
    <row r="20" spans="1:19" ht="43.5" hidden="1" x14ac:dyDescent="0.35">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f t="shared" si="1"/>
        <v>93.26</v>
      </c>
      <c r="Q20" t="s">
        <v>8308</v>
      </c>
      <c r="R20" t="s">
        <v>8309</v>
      </c>
      <c r="S20" s="9">
        <f t="shared" si="2"/>
        <v>41869.542314814818</v>
      </c>
    </row>
    <row r="21" spans="1:19" ht="43.5" hidden="1" x14ac:dyDescent="0.35">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f t="shared" si="1"/>
        <v>56.14</v>
      </c>
      <c r="Q21" t="s">
        <v>8308</v>
      </c>
      <c r="R21" t="s">
        <v>8309</v>
      </c>
      <c r="S21" s="9">
        <f t="shared" si="2"/>
        <v>42175.816365740742</v>
      </c>
    </row>
    <row r="22" spans="1:19" ht="43.5" hidden="1" x14ac:dyDescent="0.35">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f t="shared" si="1"/>
        <v>80.16</v>
      </c>
      <c r="Q22" t="s">
        <v>8308</v>
      </c>
      <c r="R22" t="s">
        <v>8309</v>
      </c>
      <c r="S22" s="9">
        <f t="shared" si="2"/>
        <v>42200.758240740746</v>
      </c>
    </row>
    <row r="23" spans="1:19" ht="43.5" hidden="1" x14ac:dyDescent="0.35">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f t="shared" si="1"/>
        <v>199.9</v>
      </c>
      <c r="Q23" t="s">
        <v>8308</v>
      </c>
      <c r="R23" t="s">
        <v>8309</v>
      </c>
      <c r="S23" s="9">
        <f t="shared" si="2"/>
        <v>41878.627187500002</v>
      </c>
    </row>
    <row r="24" spans="1:19" ht="29" hidden="1" x14ac:dyDescent="0.35">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f t="shared" si="1"/>
        <v>51.25</v>
      </c>
      <c r="Q24" t="s">
        <v>8308</v>
      </c>
      <c r="R24" t="s">
        <v>8309</v>
      </c>
      <c r="S24" s="9">
        <f t="shared" si="2"/>
        <v>41989.91134259259</v>
      </c>
    </row>
    <row r="25" spans="1:19" ht="43.5" hidden="1" x14ac:dyDescent="0.35">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f t="shared" si="1"/>
        <v>103.04</v>
      </c>
      <c r="Q25" t="s">
        <v>8308</v>
      </c>
      <c r="R25" t="s">
        <v>8309</v>
      </c>
      <c r="S25" s="9">
        <f t="shared" si="2"/>
        <v>42097.778946759259</v>
      </c>
    </row>
    <row r="26" spans="1:19" ht="29" hidden="1" x14ac:dyDescent="0.35">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f t="shared" si="1"/>
        <v>66.349999999999994</v>
      </c>
      <c r="Q26" t="s">
        <v>8308</v>
      </c>
      <c r="R26" t="s">
        <v>8309</v>
      </c>
      <c r="S26" s="9">
        <f t="shared" si="2"/>
        <v>42229.820173611108</v>
      </c>
    </row>
    <row r="27" spans="1:19" ht="43.5" hidden="1" x14ac:dyDescent="0.35">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f t="shared" si="1"/>
        <v>57.14</v>
      </c>
      <c r="Q27" t="s">
        <v>8308</v>
      </c>
      <c r="R27" t="s">
        <v>8309</v>
      </c>
      <c r="S27" s="9">
        <f t="shared" si="2"/>
        <v>42318.025011574078</v>
      </c>
    </row>
    <row r="28" spans="1:19" ht="43.5" hidden="1" x14ac:dyDescent="0.35">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f t="shared" si="1"/>
        <v>102.11</v>
      </c>
      <c r="Q28" t="s">
        <v>8308</v>
      </c>
      <c r="R28" t="s">
        <v>8309</v>
      </c>
      <c r="S28" s="9">
        <f t="shared" si="2"/>
        <v>41828.515555555554</v>
      </c>
    </row>
    <row r="29" spans="1:19" ht="43.5" hidden="1" x14ac:dyDescent="0.35">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f t="shared" si="1"/>
        <v>148.97</v>
      </c>
      <c r="Q29" t="s">
        <v>8308</v>
      </c>
      <c r="R29" t="s">
        <v>8309</v>
      </c>
      <c r="S29" s="9">
        <f t="shared" si="2"/>
        <v>41929.164733796293</v>
      </c>
    </row>
    <row r="30" spans="1:19" ht="29" hidden="1" x14ac:dyDescent="0.35">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f t="shared" si="1"/>
        <v>169.61</v>
      </c>
      <c r="Q30" t="s">
        <v>8308</v>
      </c>
      <c r="R30" t="s">
        <v>8309</v>
      </c>
      <c r="S30" s="9">
        <f t="shared" si="2"/>
        <v>42324.96393518518</v>
      </c>
    </row>
    <row r="31" spans="1:19" ht="43.5" hidden="1" x14ac:dyDescent="0.35">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f t="shared" si="1"/>
        <v>31.62</v>
      </c>
      <c r="Q31" t="s">
        <v>8308</v>
      </c>
      <c r="R31" t="s">
        <v>8309</v>
      </c>
      <c r="S31" s="9">
        <f t="shared" si="2"/>
        <v>41812.67324074074</v>
      </c>
    </row>
    <row r="32" spans="1:19" ht="43.5" hidden="1" x14ac:dyDescent="0.35">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f t="shared" si="1"/>
        <v>76.45</v>
      </c>
      <c r="Q32" t="s">
        <v>8308</v>
      </c>
      <c r="R32" t="s">
        <v>8309</v>
      </c>
      <c r="S32" s="9">
        <f t="shared" si="2"/>
        <v>41842.292997685188</v>
      </c>
    </row>
    <row r="33" spans="1:19" ht="43.5" hidden="1" x14ac:dyDescent="0.35">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f t="shared" si="1"/>
        <v>13</v>
      </c>
      <c r="Q33" t="s">
        <v>8308</v>
      </c>
      <c r="R33" t="s">
        <v>8309</v>
      </c>
      <c r="S33" s="9">
        <f t="shared" si="2"/>
        <v>42376.79206018518</v>
      </c>
    </row>
    <row r="34" spans="1:19" ht="58" hidden="1" x14ac:dyDescent="0.35">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f t="shared" si="1"/>
        <v>320.45</v>
      </c>
      <c r="Q34" t="s">
        <v>8308</v>
      </c>
      <c r="R34" t="s">
        <v>8309</v>
      </c>
      <c r="S34" s="9">
        <f t="shared" si="2"/>
        <v>42461.627511574072</v>
      </c>
    </row>
    <row r="35" spans="1:19" ht="43.5" hidden="1" x14ac:dyDescent="0.35">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f t="shared" si="1"/>
        <v>83.75</v>
      </c>
      <c r="Q35" t="s">
        <v>8308</v>
      </c>
      <c r="R35" t="s">
        <v>8309</v>
      </c>
      <c r="S35" s="9">
        <f t="shared" si="2"/>
        <v>42286.660891203705</v>
      </c>
    </row>
    <row r="36" spans="1:19" ht="43.5" hidden="1" x14ac:dyDescent="0.35">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f t="shared" si="1"/>
        <v>49.88</v>
      </c>
      <c r="Q36" t="s">
        <v>8308</v>
      </c>
      <c r="R36" t="s">
        <v>8309</v>
      </c>
      <c r="S36" s="9">
        <f t="shared" si="2"/>
        <v>41841.321770833332</v>
      </c>
    </row>
    <row r="37" spans="1:19" ht="43.5" hidden="1" x14ac:dyDescent="0.35">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f t="shared" si="1"/>
        <v>59.46</v>
      </c>
      <c r="Q37" t="s">
        <v>8308</v>
      </c>
      <c r="R37" t="s">
        <v>8309</v>
      </c>
      <c r="S37" s="9">
        <f t="shared" si="2"/>
        <v>42098.291828703703</v>
      </c>
    </row>
    <row r="38" spans="1:19" ht="29" hidden="1" x14ac:dyDescent="0.35">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f t="shared" si="1"/>
        <v>193.84</v>
      </c>
      <c r="Q38" t="s">
        <v>8308</v>
      </c>
      <c r="R38" t="s">
        <v>8309</v>
      </c>
      <c r="S38" s="9">
        <f t="shared" si="2"/>
        <v>42068.307002314818</v>
      </c>
    </row>
    <row r="39" spans="1:19" ht="43.5" hidden="1" x14ac:dyDescent="0.35">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f t="shared" si="1"/>
        <v>159.51</v>
      </c>
      <c r="Q39" t="s">
        <v>8308</v>
      </c>
      <c r="R39" t="s">
        <v>8309</v>
      </c>
      <c r="S39" s="9">
        <f t="shared" si="2"/>
        <v>42032.693043981482</v>
      </c>
    </row>
    <row r="40" spans="1:19" ht="43.5" hidden="1" x14ac:dyDescent="0.35">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f t="shared" si="1"/>
        <v>41.68</v>
      </c>
      <c r="Q40" t="s">
        <v>8308</v>
      </c>
      <c r="R40" t="s">
        <v>8309</v>
      </c>
      <c r="S40" s="9">
        <f t="shared" si="2"/>
        <v>41375.057222222218</v>
      </c>
    </row>
    <row r="41" spans="1:19" ht="58" hidden="1" x14ac:dyDescent="0.35">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f t="shared" si="1"/>
        <v>150.9</v>
      </c>
      <c r="Q41" t="s">
        <v>8308</v>
      </c>
      <c r="R41" t="s">
        <v>8309</v>
      </c>
      <c r="S41" s="9">
        <f t="shared" si="2"/>
        <v>41754.047083333331</v>
      </c>
    </row>
    <row r="42" spans="1:19" ht="58" hidden="1" x14ac:dyDescent="0.35">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f t="shared" si="1"/>
        <v>126.69</v>
      </c>
      <c r="Q42" t="s">
        <v>8308</v>
      </c>
      <c r="R42" t="s">
        <v>8309</v>
      </c>
      <c r="S42" s="9">
        <f t="shared" si="2"/>
        <v>41789.21398148148</v>
      </c>
    </row>
    <row r="43" spans="1:19" ht="43.5" hidden="1" x14ac:dyDescent="0.35">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f t="shared" si="1"/>
        <v>105.26</v>
      </c>
      <c r="Q43" t="s">
        <v>8308</v>
      </c>
      <c r="R43" t="s">
        <v>8309</v>
      </c>
      <c r="S43" s="9">
        <f t="shared" si="2"/>
        <v>41887.568912037037</v>
      </c>
    </row>
    <row r="44" spans="1:19" ht="43.5" hidden="1" x14ac:dyDescent="0.35">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f t="shared" si="1"/>
        <v>117.51</v>
      </c>
      <c r="Q44" t="s">
        <v>8308</v>
      </c>
      <c r="R44" t="s">
        <v>8309</v>
      </c>
      <c r="S44" s="9">
        <f t="shared" si="2"/>
        <v>41971.639189814814</v>
      </c>
    </row>
    <row r="45" spans="1:19" ht="43.5" hidden="1" x14ac:dyDescent="0.35">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f t="shared" si="1"/>
        <v>117.36</v>
      </c>
      <c r="Q45" t="s">
        <v>8308</v>
      </c>
      <c r="R45" t="s">
        <v>8309</v>
      </c>
      <c r="S45" s="9">
        <f t="shared" si="2"/>
        <v>41802.790347222224</v>
      </c>
    </row>
    <row r="46" spans="1:19" ht="58" hidden="1" x14ac:dyDescent="0.35">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f t="shared" si="1"/>
        <v>133.33000000000001</v>
      </c>
      <c r="Q46" t="s">
        <v>8308</v>
      </c>
      <c r="R46" t="s">
        <v>8309</v>
      </c>
      <c r="S46" s="9">
        <f t="shared" si="2"/>
        <v>41874.098807870374</v>
      </c>
    </row>
    <row r="47" spans="1:19" ht="43.5" hidden="1" x14ac:dyDescent="0.35">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f t="shared" si="1"/>
        <v>98.36</v>
      </c>
      <c r="Q47" t="s">
        <v>8308</v>
      </c>
      <c r="R47" t="s">
        <v>8309</v>
      </c>
      <c r="S47" s="9">
        <f t="shared" si="2"/>
        <v>42457.623923611114</v>
      </c>
    </row>
    <row r="48" spans="1:19" ht="43.5" hidden="1" x14ac:dyDescent="0.35">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f t="shared" si="1"/>
        <v>194.44</v>
      </c>
      <c r="Q48" t="s">
        <v>8308</v>
      </c>
      <c r="R48" t="s">
        <v>8309</v>
      </c>
      <c r="S48" s="9">
        <f t="shared" si="2"/>
        <v>42323.964976851858</v>
      </c>
    </row>
    <row r="49" spans="1:19" ht="58" hidden="1" x14ac:dyDescent="0.35">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f t="shared" si="1"/>
        <v>76.87</v>
      </c>
      <c r="Q49" t="s">
        <v>8308</v>
      </c>
      <c r="R49" t="s">
        <v>8309</v>
      </c>
      <c r="S49" s="9">
        <f t="shared" si="2"/>
        <v>41932.819525462961</v>
      </c>
    </row>
    <row r="50" spans="1:19" ht="43.5" hidden="1" x14ac:dyDescent="0.35">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f t="shared" si="1"/>
        <v>56.82</v>
      </c>
      <c r="Q50" t="s">
        <v>8308</v>
      </c>
      <c r="R50" t="s">
        <v>8309</v>
      </c>
      <c r="S50" s="9">
        <f t="shared" si="2"/>
        <v>42033.516898148147</v>
      </c>
    </row>
    <row r="51" spans="1:19" hidden="1" x14ac:dyDescent="0.35">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f t="shared" si="1"/>
        <v>137.93</v>
      </c>
      <c r="Q51" t="s">
        <v>8308</v>
      </c>
      <c r="R51" t="s">
        <v>8309</v>
      </c>
      <c r="S51" s="9">
        <f t="shared" si="2"/>
        <v>42271.176446759258</v>
      </c>
    </row>
    <row r="52" spans="1:19" ht="43.5" hidden="1" x14ac:dyDescent="0.35">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f t="shared" si="1"/>
        <v>27.27</v>
      </c>
      <c r="Q52" t="s">
        <v>8308</v>
      </c>
      <c r="R52" t="s">
        <v>8309</v>
      </c>
      <c r="S52" s="9">
        <f t="shared" si="2"/>
        <v>41995.752986111111</v>
      </c>
    </row>
    <row r="53" spans="1:19" ht="43.5" hidden="1" x14ac:dyDescent="0.35">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f t="shared" si="1"/>
        <v>118.34</v>
      </c>
      <c r="Q53" t="s">
        <v>8308</v>
      </c>
      <c r="R53" t="s">
        <v>8309</v>
      </c>
      <c r="S53" s="9">
        <f t="shared" si="2"/>
        <v>42196.928668981483</v>
      </c>
    </row>
    <row r="54" spans="1:19" ht="43.5" hidden="1" x14ac:dyDescent="0.35">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f t="shared" si="1"/>
        <v>223.48</v>
      </c>
      <c r="Q54" t="s">
        <v>8308</v>
      </c>
      <c r="R54" t="s">
        <v>8309</v>
      </c>
      <c r="S54" s="9">
        <f t="shared" si="2"/>
        <v>41807.701921296299</v>
      </c>
    </row>
    <row r="55" spans="1:19" ht="29" hidden="1" x14ac:dyDescent="0.35">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f t="shared" si="1"/>
        <v>28.11</v>
      </c>
      <c r="Q55" t="s">
        <v>8308</v>
      </c>
      <c r="R55" t="s">
        <v>8309</v>
      </c>
      <c r="S55" s="9">
        <f t="shared" si="2"/>
        <v>41719.549131944441</v>
      </c>
    </row>
    <row r="56" spans="1:19" ht="58" hidden="1" x14ac:dyDescent="0.35">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f t="shared" si="1"/>
        <v>194.23</v>
      </c>
      <c r="Q56" t="s">
        <v>8308</v>
      </c>
      <c r="R56" t="s">
        <v>8309</v>
      </c>
      <c r="S56" s="9">
        <f t="shared" si="2"/>
        <v>42333.713206018518</v>
      </c>
    </row>
    <row r="57" spans="1:19" ht="43.5" hidden="1" x14ac:dyDescent="0.35">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f t="shared" si="1"/>
        <v>128.94999999999999</v>
      </c>
      <c r="Q57" t="s">
        <v>8308</v>
      </c>
      <c r="R57" t="s">
        <v>8309</v>
      </c>
      <c r="S57" s="9">
        <f t="shared" si="2"/>
        <v>42496.968935185185</v>
      </c>
    </row>
    <row r="58" spans="1:19" ht="29" hidden="1" x14ac:dyDescent="0.35">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f t="shared" si="1"/>
        <v>49.32</v>
      </c>
      <c r="Q58" t="s">
        <v>8308</v>
      </c>
      <c r="R58" t="s">
        <v>8309</v>
      </c>
      <c r="S58" s="9">
        <f t="shared" si="2"/>
        <v>42149.548888888887</v>
      </c>
    </row>
    <row r="59" spans="1:19" ht="43.5" hidden="1" x14ac:dyDescent="0.35">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f t="shared" si="1"/>
        <v>221.52</v>
      </c>
      <c r="Q59" t="s">
        <v>8308</v>
      </c>
      <c r="R59" t="s">
        <v>8309</v>
      </c>
      <c r="S59" s="9">
        <f t="shared" si="2"/>
        <v>42089.83289351852</v>
      </c>
    </row>
    <row r="60" spans="1:19" ht="43.5" hidden="1" x14ac:dyDescent="0.35">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f t="shared" si="1"/>
        <v>137.21</v>
      </c>
      <c r="Q60" t="s">
        <v>8308</v>
      </c>
      <c r="R60" t="s">
        <v>8309</v>
      </c>
      <c r="S60" s="9">
        <f t="shared" si="2"/>
        <v>41932.745046296295</v>
      </c>
    </row>
    <row r="61" spans="1:19" ht="43.5" hidden="1" x14ac:dyDescent="0.35">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f t="shared" si="1"/>
        <v>606.82000000000005</v>
      </c>
      <c r="Q61" t="s">
        <v>8308</v>
      </c>
      <c r="R61" t="s">
        <v>8309</v>
      </c>
      <c r="S61" s="9">
        <f t="shared" si="2"/>
        <v>42230.23583333334</v>
      </c>
    </row>
    <row r="62" spans="1:19" ht="43.5" hidden="1" x14ac:dyDescent="0.35">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f t="shared" si="1"/>
        <v>43.04</v>
      </c>
      <c r="Q62" t="s">
        <v>8308</v>
      </c>
      <c r="R62" t="s">
        <v>8310</v>
      </c>
      <c r="S62" s="9">
        <f t="shared" si="2"/>
        <v>41701.901817129627</v>
      </c>
    </row>
    <row r="63" spans="1:19" ht="43.5" hidden="1" x14ac:dyDescent="0.35">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f t="shared" si="1"/>
        <v>322.39</v>
      </c>
      <c r="Q63" t="s">
        <v>8308</v>
      </c>
      <c r="R63" t="s">
        <v>8310</v>
      </c>
      <c r="S63" s="9">
        <f t="shared" si="2"/>
        <v>41409.814317129632</v>
      </c>
    </row>
    <row r="64" spans="1:19" ht="43.5" hidden="1" x14ac:dyDescent="0.35">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f t="shared" si="1"/>
        <v>96.71</v>
      </c>
      <c r="Q64" t="s">
        <v>8308</v>
      </c>
      <c r="R64" t="s">
        <v>8310</v>
      </c>
      <c r="S64" s="9">
        <f t="shared" si="2"/>
        <v>41311.799513888887</v>
      </c>
    </row>
    <row r="65" spans="1:19" ht="43.5" hidden="1" x14ac:dyDescent="0.35">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f t="shared" si="1"/>
        <v>35.47</v>
      </c>
      <c r="Q65" t="s">
        <v>8308</v>
      </c>
      <c r="R65" t="s">
        <v>8310</v>
      </c>
      <c r="S65" s="9">
        <f t="shared" si="2"/>
        <v>41612.912187499998</v>
      </c>
    </row>
    <row r="66" spans="1:19" ht="58" hidden="1" x14ac:dyDescent="0.35">
      <c r="A66">
        <v>64</v>
      </c>
      <c r="B66" s="3" t="s">
        <v>66</v>
      </c>
      <c r="C66" s="3" t="s">
        <v>4175</v>
      </c>
      <c r="D66" s="6">
        <v>1200</v>
      </c>
      <c r="E66" s="8">
        <v>2080</v>
      </c>
      <c r="F66" t="s">
        <v>8218</v>
      </c>
      <c r="G66" t="s">
        <v>8223</v>
      </c>
      <c r="H66" t="s">
        <v>8245</v>
      </c>
      <c r="I66">
        <v>1373243181</v>
      </c>
      <c r="J66">
        <v>1370651181</v>
      </c>
      <c r="K66" t="b">
        <v>0</v>
      </c>
      <c r="L66">
        <v>24</v>
      </c>
      <c r="M66" t="b">
        <v>1</v>
      </c>
      <c r="N66" t="s">
        <v>8264</v>
      </c>
      <c r="O66">
        <f t="shared" ref="O66:O129" si="3">ROUND((E66/D66)*100,0)</f>
        <v>173</v>
      </c>
      <c r="P66">
        <f t="shared" si="1"/>
        <v>86.67</v>
      </c>
      <c r="Q66" t="s">
        <v>8308</v>
      </c>
      <c r="R66" t="s">
        <v>8310</v>
      </c>
      <c r="S66" s="9">
        <f t="shared" si="2"/>
        <v>41433.01829861111</v>
      </c>
    </row>
    <row r="67" spans="1:19" ht="43.5" hidden="1" x14ac:dyDescent="0.35">
      <c r="A67">
        <v>65</v>
      </c>
      <c r="B67" s="3" t="s">
        <v>67</v>
      </c>
      <c r="C67" s="3" t="s">
        <v>4176</v>
      </c>
      <c r="D67" s="6">
        <v>7000</v>
      </c>
      <c r="E67" s="8">
        <v>7527</v>
      </c>
      <c r="F67" t="s">
        <v>8218</v>
      </c>
      <c r="G67" t="s">
        <v>8228</v>
      </c>
      <c r="H67" t="s">
        <v>8250</v>
      </c>
      <c r="I67">
        <v>1407736740</v>
      </c>
      <c r="J67">
        <v>1405453354</v>
      </c>
      <c r="K67" t="b">
        <v>0</v>
      </c>
      <c r="L67">
        <v>57</v>
      </c>
      <c r="M67" t="b">
        <v>1</v>
      </c>
      <c r="N67" t="s">
        <v>8264</v>
      </c>
      <c r="O67">
        <f t="shared" si="3"/>
        <v>108</v>
      </c>
      <c r="P67">
        <f t="shared" ref="P67:P130" si="4">IFERROR(ROUND(E67/L67,2),0)</f>
        <v>132.05000000000001</v>
      </c>
      <c r="Q67" t="s">
        <v>8308</v>
      </c>
      <c r="R67" t="s">
        <v>8310</v>
      </c>
      <c r="S67" s="9">
        <f t="shared" ref="S67:S130" si="5">(((J67/60)/60)/24)+DATE(1970,1,1)</f>
        <v>41835.821226851855</v>
      </c>
    </row>
    <row r="68" spans="1:19" ht="29" hidden="1" x14ac:dyDescent="0.35">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3"/>
        <v>119</v>
      </c>
      <c r="P68">
        <f t="shared" si="4"/>
        <v>91.23</v>
      </c>
      <c r="Q68" t="s">
        <v>8308</v>
      </c>
      <c r="R68" t="s">
        <v>8310</v>
      </c>
      <c r="S68" s="9">
        <f t="shared" si="5"/>
        <v>42539.849768518514</v>
      </c>
    </row>
    <row r="69" spans="1:19" ht="43.5" hidden="1" x14ac:dyDescent="0.35">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3"/>
        <v>116</v>
      </c>
      <c r="P69">
        <f t="shared" si="4"/>
        <v>116.25</v>
      </c>
      <c r="Q69" t="s">
        <v>8308</v>
      </c>
      <c r="R69" t="s">
        <v>8310</v>
      </c>
      <c r="S69" s="9">
        <f t="shared" si="5"/>
        <v>41075.583379629628</v>
      </c>
    </row>
    <row r="70" spans="1:19" ht="58" hidden="1" x14ac:dyDescent="0.35">
      <c r="A70">
        <v>68</v>
      </c>
      <c r="B70" s="3" t="s">
        <v>70</v>
      </c>
      <c r="C70" s="3" t="s">
        <v>4179</v>
      </c>
      <c r="D70" s="6">
        <v>600</v>
      </c>
      <c r="E70" s="8">
        <v>763</v>
      </c>
      <c r="F70" t="s">
        <v>8218</v>
      </c>
      <c r="G70" t="s">
        <v>8224</v>
      </c>
      <c r="H70" t="s">
        <v>8246</v>
      </c>
      <c r="I70">
        <v>1393162791</v>
      </c>
      <c r="J70">
        <v>1390570791</v>
      </c>
      <c r="K70" t="b">
        <v>0</v>
      </c>
      <c r="L70">
        <v>36</v>
      </c>
      <c r="M70" t="b">
        <v>1</v>
      </c>
      <c r="N70" t="s">
        <v>8264</v>
      </c>
      <c r="O70">
        <f t="shared" si="3"/>
        <v>127</v>
      </c>
      <c r="P70">
        <f t="shared" si="4"/>
        <v>21.19</v>
      </c>
      <c r="Q70" t="s">
        <v>8308</v>
      </c>
      <c r="R70" t="s">
        <v>8310</v>
      </c>
      <c r="S70" s="9">
        <f t="shared" si="5"/>
        <v>41663.569340277776</v>
      </c>
    </row>
    <row r="71" spans="1:19" ht="43.5" hidden="1" x14ac:dyDescent="0.35">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3"/>
        <v>111</v>
      </c>
      <c r="P71">
        <f t="shared" si="4"/>
        <v>62.33</v>
      </c>
      <c r="Q71" t="s">
        <v>8308</v>
      </c>
      <c r="R71" t="s">
        <v>8310</v>
      </c>
      <c r="S71" s="9">
        <f t="shared" si="5"/>
        <v>40786.187789351854</v>
      </c>
    </row>
    <row r="72" spans="1:19" ht="43.5" hidden="1" x14ac:dyDescent="0.35">
      <c r="A72">
        <v>70</v>
      </c>
      <c r="B72" s="3" t="s">
        <v>72</v>
      </c>
      <c r="C72" s="3" t="s">
        <v>4181</v>
      </c>
      <c r="D72" s="6">
        <v>500</v>
      </c>
      <c r="E72" s="8">
        <v>636</v>
      </c>
      <c r="F72" t="s">
        <v>8218</v>
      </c>
      <c r="G72" t="s">
        <v>8223</v>
      </c>
      <c r="H72" t="s">
        <v>8245</v>
      </c>
      <c r="I72">
        <v>1315171845</v>
      </c>
      <c r="J72">
        <v>1309987845</v>
      </c>
      <c r="K72" t="b">
        <v>0</v>
      </c>
      <c r="L72">
        <v>17</v>
      </c>
      <c r="M72" t="b">
        <v>1</v>
      </c>
      <c r="N72" t="s">
        <v>8264</v>
      </c>
      <c r="O72">
        <f t="shared" si="3"/>
        <v>127</v>
      </c>
      <c r="P72">
        <f t="shared" si="4"/>
        <v>37.409999999999997</v>
      </c>
      <c r="Q72" t="s">
        <v>8308</v>
      </c>
      <c r="R72" t="s">
        <v>8310</v>
      </c>
      <c r="S72" s="9">
        <f t="shared" si="5"/>
        <v>40730.896354166667</v>
      </c>
    </row>
    <row r="73" spans="1:19" ht="43.5" hidden="1" x14ac:dyDescent="0.35">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3"/>
        <v>124</v>
      </c>
      <c r="P73">
        <f t="shared" si="4"/>
        <v>69.72</v>
      </c>
      <c r="Q73" t="s">
        <v>8308</v>
      </c>
      <c r="R73" t="s">
        <v>8310</v>
      </c>
      <c r="S73" s="9">
        <f t="shared" si="5"/>
        <v>40997.271493055552</v>
      </c>
    </row>
    <row r="74" spans="1:19" ht="43.5" hidden="1" x14ac:dyDescent="0.35">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3"/>
        <v>108</v>
      </c>
      <c r="P74">
        <f t="shared" si="4"/>
        <v>58.17</v>
      </c>
      <c r="Q74" t="s">
        <v>8308</v>
      </c>
      <c r="R74" t="s">
        <v>8310</v>
      </c>
      <c r="S74" s="9">
        <f t="shared" si="5"/>
        <v>41208.010196759256</v>
      </c>
    </row>
    <row r="75" spans="1:19" ht="43.5" hidden="1" x14ac:dyDescent="0.35">
      <c r="A75">
        <v>73</v>
      </c>
      <c r="B75" s="3" t="s">
        <v>75</v>
      </c>
      <c r="C75" s="3" t="s">
        <v>4184</v>
      </c>
      <c r="D75" s="6">
        <v>900</v>
      </c>
      <c r="E75" s="8">
        <v>900</v>
      </c>
      <c r="F75" t="s">
        <v>8218</v>
      </c>
      <c r="G75" t="s">
        <v>8223</v>
      </c>
      <c r="H75" t="s">
        <v>8245</v>
      </c>
      <c r="I75">
        <v>1304395140</v>
      </c>
      <c r="J75">
        <v>1297620584</v>
      </c>
      <c r="K75" t="b">
        <v>0</v>
      </c>
      <c r="L75">
        <v>18</v>
      </c>
      <c r="M75" t="b">
        <v>1</v>
      </c>
      <c r="N75" t="s">
        <v>8264</v>
      </c>
      <c r="O75">
        <f t="shared" si="3"/>
        <v>100</v>
      </c>
      <c r="P75">
        <f t="shared" si="4"/>
        <v>50</v>
      </c>
      <c r="Q75" t="s">
        <v>8308</v>
      </c>
      <c r="R75" t="s">
        <v>8310</v>
      </c>
      <c r="S75" s="9">
        <f t="shared" si="5"/>
        <v>40587.75675925926</v>
      </c>
    </row>
    <row r="76" spans="1:19" ht="43.5" hidden="1" x14ac:dyDescent="0.35">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3"/>
        <v>113</v>
      </c>
      <c r="P76">
        <f t="shared" si="4"/>
        <v>19.47</v>
      </c>
      <c r="Q76" t="s">
        <v>8308</v>
      </c>
      <c r="R76" t="s">
        <v>8310</v>
      </c>
      <c r="S76" s="9">
        <f t="shared" si="5"/>
        <v>42360.487210648149</v>
      </c>
    </row>
    <row r="77" spans="1:19" ht="43.5" hidden="1" x14ac:dyDescent="0.35">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3"/>
        <v>115</v>
      </c>
      <c r="P77">
        <f t="shared" si="4"/>
        <v>85.96</v>
      </c>
      <c r="Q77" t="s">
        <v>8308</v>
      </c>
      <c r="R77" t="s">
        <v>8310</v>
      </c>
      <c r="S77" s="9">
        <f t="shared" si="5"/>
        <v>41357.209166666667</v>
      </c>
    </row>
    <row r="78" spans="1:19" ht="43.5" hidden="1" x14ac:dyDescent="0.35">
      <c r="A78">
        <v>76</v>
      </c>
      <c r="B78" s="3" t="s">
        <v>78</v>
      </c>
      <c r="C78" s="3" t="s">
        <v>4187</v>
      </c>
      <c r="D78" s="6">
        <v>300</v>
      </c>
      <c r="E78" s="8">
        <v>460</v>
      </c>
      <c r="F78" t="s">
        <v>8218</v>
      </c>
      <c r="G78" t="s">
        <v>8223</v>
      </c>
      <c r="H78" t="s">
        <v>8245</v>
      </c>
      <c r="I78">
        <v>1325007358</v>
      </c>
      <c r="J78">
        <v>1319819758</v>
      </c>
      <c r="K78" t="b">
        <v>0</v>
      </c>
      <c r="L78">
        <v>15</v>
      </c>
      <c r="M78" t="b">
        <v>1</v>
      </c>
      <c r="N78" t="s">
        <v>8264</v>
      </c>
      <c r="O78">
        <f t="shared" si="3"/>
        <v>153</v>
      </c>
      <c r="P78">
        <f t="shared" si="4"/>
        <v>30.67</v>
      </c>
      <c r="Q78" t="s">
        <v>8308</v>
      </c>
      <c r="R78" t="s">
        <v>8310</v>
      </c>
      <c r="S78" s="9">
        <f t="shared" si="5"/>
        <v>40844.691643518519</v>
      </c>
    </row>
    <row r="79" spans="1:19" ht="43.5" hidden="1" x14ac:dyDescent="0.35">
      <c r="A79">
        <v>77</v>
      </c>
      <c r="B79" s="3" t="s">
        <v>79</v>
      </c>
      <c r="C79" s="3" t="s">
        <v>4188</v>
      </c>
      <c r="D79" s="6">
        <v>400</v>
      </c>
      <c r="E79" s="8">
        <v>1570</v>
      </c>
      <c r="F79" t="s">
        <v>8218</v>
      </c>
      <c r="G79" t="s">
        <v>8223</v>
      </c>
      <c r="H79" t="s">
        <v>8245</v>
      </c>
      <c r="I79">
        <v>1337569140</v>
      </c>
      <c r="J79">
        <v>1332991717</v>
      </c>
      <c r="K79" t="b">
        <v>0</v>
      </c>
      <c r="L79">
        <v>26</v>
      </c>
      <c r="M79" t="b">
        <v>1</v>
      </c>
      <c r="N79" t="s">
        <v>8264</v>
      </c>
      <c r="O79">
        <f t="shared" si="3"/>
        <v>393</v>
      </c>
      <c r="P79">
        <f t="shared" si="4"/>
        <v>60.38</v>
      </c>
      <c r="Q79" t="s">
        <v>8308</v>
      </c>
      <c r="R79" t="s">
        <v>8310</v>
      </c>
      <c r="S79" s="9">
        <f t="shared" si="5"/>
        <v>40997.144872685189</v>
      </c>
    </row>
    <row r="80" spans="1:19" ht="87" hidden="1" x14ac:dyDescent="0.35">
      <c r="A80">
        <v>78</v>
      </c>
      <c r="B80" s="3" t="s">
        <v>80</v>
      </c>
      <c r="C80" s="3" t="s">
        <v>4189</v>
      </c>
      <c r="D80" s="6">
        <v>50</v>
      </c>
      <c r="E80" s="8">
        <v>1351</v>
      </c>
      <c r="F80" t="s">
        <v>8218</v>
      </c>
      <c r="G80" t="s">
        <v>8229</v>
      </c>
      <c r="H80" t="s">
        <v>8248</v>
      </c>
      <c r="I80">
        <v>1472751121</v>
      </c>
      <c r="J80">
        <v>1471887121</v>
      </c>
      <c r="K80" t="b">
        <v>0</v>
      </c>
      <c r="L80">
        <v>35</v>
      </c>
      <c r="M80" t="b">
        <v>1</v>
      </c>
      <c r="N80" t="s">
        <v>8264</v>
      </c>
      <c r="O80">
        <f t="shared" si="3"/>
        <v>2702</v>
      </c>
      <c r="P80">
        <f t="shared" si="4"/>
        <v>38.6</v>
      </c>
      <c r="Q80" t="s">
        <v>8308</v>
      </c>
      <c r="R80" t="s">
        <v>8310</v>
      </c>
      <c r="S80" s="9">
        <f t="shared" si="5"/>
        <v>42604.730567129634</v>
      </c>
    </row>
    <row r="81" spans="1:19" ht="43.5" hidden="1" x14ac:dyDescent="0.35">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3"/>
        <v>127</v>
      </c>
      <c r="P81">
        <f t="shared" si="4"/>
        <v>40.270000000000003</v>
      </c>
      <c r="Q81" t="s">
        <v>8308</v>
      </c>
      <c r="R81" t="s">
        <v>8310</v>
      </c>
      <c r="S81" s="9">
        <f t="shared" si="5"/>
        <v>41724.776539351849</v>
      </c>
    </row>
    <row r="82" spans="1:19" ht="43.5" hidden="1" x14ac:dyDescent="0.35">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3"/>
        <v>107</v>
      </c>
      <c r="P82">
        <f t="shared" si="4"/>
        <v>273.83</v>
      </c>
      <c r="Q82" t="s">
        <v>8308</v>
      </c>
      <c r="R82" t="s">
        <v>8310</v>
      </c>
      <c r="S82" s="9">
        <f t="shared" si="5"/>
        <v>41583.083981481483</v>
      </c>
    </row>
    <row r="83" spans="1:19" ht="43.5" hidden="1" x14ac:dyDescent="0.35">
      <c r="A83">
        <v>81</v>
      </c>
      <c r="B83" s="3" t="s">
        <v>83</v>
      </c>
      <c r="C83" s="3" t="s">
        <v>4192</v>
      </c>
      <c r="D83" s="6">
        <v>750</v>
      </c>
      <c r="E83" s="8">
        <v>1485</v>
      </c>
      <c r="F83" t="s">
        <v>8218</v>
      </c>
      <c r="G83" t="s">
        <v>8223</v>
      </c>
      <c r="H83" t="s">
        <v>8245</v>
      </c>
      <c r="I83">
        <v>1342234920</v>
      </c>
      <c r="J83">
        <v>1341892127</v>
      </c>
      <c r="K83" t="b">
        <v>0</v>
      </c>
      <c r="L83">
        <v>28</v>
      </c>
      <c r="M83" t="b">
        <v>1</v>
      </c>
      <c r="N83" t="s">
        <v>8264</v>
      </c>
      <c r="O83">
        <f t="shared" si="3"/>
        <v>198</v>
      </c>
      <c r="P83">
        <f t="shared" si="4"/>
        <v>53.04</v>
      </c>
      <c r="Q83" t="s">
        <v>8308</v>
      </c>
      <c r="R83" t="s">
        <v>8310</v>
      </c>
      <c r="S83" s="9">
        <f t="shared" si="5"/>
        <v>41100.158877314818</v>
      </c>
    </row>
    <row r="84" spans="1:19" ht="43.5" hidden="1" x14ac:dyDescent="0.35">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3"/>
        <v>100</v>
      </c>
      <c r="P84">
        <f t="shared" si="4"/>
        <v>40.01</v>
      </c>
      <c r="Q84" t="s">
        <v>8308</v>
      </c>
      <c r="R84" t="s">
        <v>8310</v>
      </c>
      <c r="S84" s="9">
        <f t="shared" si="5"/>
        <v>40795.820150462961</v>
      </c>
    </row>
    <row r="85" spans="1:19" ht="43.5" hidden="1" x14ac:dyDescent="0.35">
      <c r="A85">
        <v>83</v>
      </c>
      <c r="B85" s="3" t="s">
        <v>85</v>
      </c>
      <c r="C85" s="3" t="s">
        <v>4194</v>
      </c>
      <c r="D85" s="6">
        <v>200</v>
      </c>
      <c r="E85" s="8">
        <v>205</v>
      </c>
      <c r="F85" t="s">
        <v>8218</v>
      </c>
      <c r="G85" t="s">
        <v>8224</v>
      </c>
      <c r="H85" t="s">
        <v>8246</v>
      </c>
      <c r="I85">
        <v>1424604600</v>
      </c>
      <c r="J85">
        <v>1423320389</v>
      </c>
      <c r="K85" t="b">
        <v>0</v>
      </c>
      <c r="L85">
        <v>13</v>
      </c>
      <c r="M85" t="b">
        <v>1</v>
      </c>
      <c r="N85" t="s">
        <v>8264</v>
      </c>
      <c r="O85">
        <f t="shared" si="3"/>
        <v>103</v>
      </c>
      <c r="P85">
        <f t="shared" si="4"/>
        <v>15.77</v>
      </c>
      <c r="Q85" t="s">
        <v>8308</v>
      </c>
      <c r="R85" t="s">
        <v>8310</v>
      </c>
      <c r="S85" s="9">
        <f t="shared" si="5"/>
        <v>42042.615613425922</v>
      </c>
    </row>
    <row r="86" spans="1:19" ht="43.5" hidden="1" x14ac:dyDescent="0.35">
      <c r="A86">
        <v>84</v>
      </c>
      <c r="B86" s="3" t="s">
        <v>86</v>
      </c>
      <c r="C86" s="3" t="s">
        <v>4195</v>
      </c>
      <c r="D86" s="6">
        <v>500</v>
      </c>
      <c r="E86" s="8">
        <v>500</v>
      </c>
      <c r="F86" t="s">
        <v>8218</v>
      </c>
      <c r="G86" t="s">
        <v>8223</v>
      </c>
      <c r="H86" t="s">
        <v>8245</v>
      </c>
      <c r="I86">
        <v>1305483086</v>
      </c>
      <c r="J86">
        <v>1302891086</v>
      </c>
      <c r="K86" t="b">
        <v>0</v>
      </c>
      <c r="L86">
        <v>7</v>
      </c>
      <c r="M86" t="b">
        <v>1</v>
      </c>
      <c r="N86" t="s">
        <v>8264</v>
      </c>
      <c r="O86">
        <f t="shared" si="3"/>
        <v>100</v>
      </c>
      <c r="P86">
        <f t="shared" si="4"/>
        <v>71.430000000000007</v>
      </c>
      <c r="Q86" t="s">
        <v>8308</v>
      </c>
      <c r="R86" t="s">
        <v>8310</v>
      </c>
      <c r="S86" s="9">
        <f t="shared" si="5"/>
        <v>40648.757939814815</v>
      </c>
    </row>
    <row r="87" spans="1:19" ht="43.5" hidden="1" x14ac:dyDescent="0.35">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3"/>
        <v>126</v>
      </c>
      <c r="P87">
        <f t="shared" si="4"/>
        <v>71.709999999999994</v>
      </c>
      <c r="Q87" t="s">
        <v>8308</v>
      </c>
      <c r="R87" t="s">
        <v>8310</v>
      </c>
      <c r="S87" s="9">
        <f t="shared" si="5"/>
        <v>40779.125428240739</v>
      </c>
    </row>
    <row r="88" spans="1:19" ht="58" hidden="1" x14ac:dyDescent="0.35">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3"/>
        <v>106</v>
      </c>
      <c r="P88">
        <f t="shared" si="4"/>
        <v>375.76</v>
      </c>
      <c r="Q88" t="s">
        <v>8308</v>
      </c>
      <c r="R88" t="s">
        <v>8310</v>
      </c>
      <c r="S88" s="9">
        <f t="shared" si="5"/>
        <v>42291.556076388893</v>
      </c>
    </row>
    <row r="89" spans="1:19" ht="43.5" hidden="1" x14ac:dyDescent="0.35">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3"/>
        <v>105</v>
      </c>
      <c r="P89">
        <f t="shared" si="4"/>
        <v>104.6</v>
      </c>
      <c r="Q89" t="s">
        <v>8308</v>
      </c>
      <c r="R89" t="s">
        <v>8310</v>
      </c>
      <c r="S89" s="9">
        <f t="shared" si="5"/>
        <v>40322.53938657407</v>
      </c>
    </row>
    <row r="90" spans="1:19" ht="58" hidden="1" x14ac:dyDescent="0.35">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3"/>
        <v>103</v>
      </c>
      <c r="P90">
        <f t="shared" si="4"/>
        <v>60</v>
      </c>
      <c r="Q90" t="s">
        <v>8308</v>
      </c>
      <c r="R90" t="s">
        <v>8310</v>
      </c>
      <c r="S90" s="9">
        <f t="shared" si="5"/>
        <v>41786.65892361111</v>
      </c>
    </row>
    <row r="91" spans="1:19" ht="43.5" hidden="1" x14ac:dyDescent="0.35">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3"/>
        <v>115</v>
      </c>
      <c r="P91">
        <f t="shared" si="4"/>
        <v>123.29</v>
      </c>
      <c r="Q91" t="s">
        <v>8308</v>
      </c>
      <c r="R91" t="s">
        <v>8310</v>
      </c>
      <c r="S91" s="9">
        <f t="shared" si="5"/>
        <v>41402.752222222225</v>
      </c>
    </row>
    <row r="92" spans="1:19" ht="29" hidden="1" x14ac:dyDescent="0.35">
      <c r="A92">
        <v>90</v>
      </c>
      <c r="B92" s="3" t="s">
        <v>92</v>
      </c>
      <c r="C92" s="3" t="s">
        <v>4201</v>
      </c>
      <c r="D92" s="6">
        <v>500</v>
      </c>
      <c r="E92" s="8">
        <v>502</v>
      </c>
      <c r="F92" t="s">
        <v>8218</v>
      </c>
      <c r="G92" t="s">
        <v>8223</v>
      </c>
      <c r="H92" t="s">
        <v>8245</v>
      </c>
      <c r="I92">
        <v>1310454499</v>
      </c>
      <c r="J92">
        <v>1307862499</v>
      </c>
      <c r="K92" t="b">
        <v>0</v>
      </c>
      <c r="L92">
        <v>16</v>
      </c>
      <c r="M92" t="b">
        <v>1</v>
      </c>
      <c r="N92" t="s">
        <v>8264</v>
      </c>
      <c r="O92">
        <f t="shared" si="3"/>
        <v>100</v>
      </c>
      <c r="P92">
        <f t="shared" si="4"/>
        <v>31.38</v>
      </c>
      <c r="Q92" t="s">
        <v>8308</v>
      </c>
      <c r="R92" t="s">
        <v>8310</v>
      </c>
      <c r="S92" s="9">
        <f t="shared" si="5"/>
        <v>40706.297442129631</v>
      </c>
    </row>
    <row r="93" spans="1:19" ht="43.5" hidden="1" x14ac:dyDescent="0.35">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3"/>
        <v>120</v>
      </c>
      <c r="P93">
        <f t="shared" si="4"/>
        <v>78.260000000000005</v>
      </c>
      <c r="Q93" t="s">
        <v>8308</v>
      </c>
      <c r="R93" t="s">
        <v>8310</v>
      </c>
      <c r="S93" s="9">
        <f t="shared" si="5"/>
        <v>40619.402361111112</v>
      </c>
    </row>
    <row r="94" spans="1:19" ht="43.5" hidden="1" x14ac:dyDescent="0.35">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3"/>
        <v>105</v>
      </c>
      <c r="P94">
        <f t="shared" si="4"/>
        <v>122.33</v>
      </c>
      <c r="Q94" t="s">
        <v>8308</v>
      </c>
      <c r="R94" t="s">
        <v>8310</v>
      </c>
      <c r="S94" s="9">
        <f t="shared" si="5"/>
        <v>42721.198877314819</v>
      </c>
    </row>
    <row r="95" spans="1:19" ht="58" hidden="1" x14ac:dyDescent="0.35">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3"/>
        <v>111</v>
      </c>
      <c r="P95">
        <f t="shared" si="4"/>
        <v>73.73</v>
      </c>
      <c r="Q95" t="s">
        <v>8308</v>
      </c>
      <c r="R95" t="s">
        <v>8310</v>
      </c>
      <c r="S95" s="9">
        <f t="shared" si="5"/>
        <v>41065.858067129629</v>
      </c>
    </row>
    <row r="96" spans="1:19" ht="43.5" hidden="1" x14ac:dyDescent="0.35">
      <c r="A96">
        <v>94</v>
      </c>
      <c r="B96" s="3" t="s">
        <v>96</v>
      </c>
      <c r="C96" s="3" t="s">
        <v>4205</v>
      </c>
      <c r="D96" s="6">
        <v>250</v>
      </c>
      <c r="E96" s="8">
        <v>260</v>
      </c>
      <c r="F96" t="s">
        <v>8218</v>
      </c>
      <c r="G96" t="s">
        <v>8224</v>
      </c>
      <c r="H96" t="s">
        <v>8246</v>
      </c>
      <c r="I96">
        <v>1396890822</v>
      </c>
      <c r="J96">
        <v>1395162822</v>
      </c>
      <c r="K96" t="b">
        <v>0</v>
      </c>
      <c r="L96">
        <v>12</v>
      </c>
      <c r="M96" t="b">
        <v>1</v>
      </c>
      <c r="N96" t="s">
        <v>8264</v>
      </c>
      <c r="O96">
        <f t="shared" si="3"/>
        <v>104</v>
      </c>
      <c r="P96">
        <f t="shared" si="4"/>
        <v>21.67</v>
      </c>
      <c r="Q96" t="s">
        <v>8308</v>
      </c>
      <c r="R96" t="s">
        <v>8310</v>
      </c>
      <c r="S96" s="9">
        <f t="shared" si="5"/>
        <v>41716.717847222222</v>
      </c>
    </row>
    <row r="97" spans="1:19" ht="43.5" hidden="1" x14ac:dyDescent="0.35">
      <c r="A97">
        <v>95</v>
      </c>
      <c r="B97" s="3" t="s">
        <v>97</v>
      </c>
      <c r="C97" s="3" t="s">
        <v>4206</v>
      </c>
      <c r="D97" s="6">
        <v>350</v>
      </c>
      <c r="E97" s="8">
        <v>460</v>
      </c>
      <c r="F97" t="s">
        <v>8218</v>
      </c>
      <c r="G97" t="s">
        <v>8223</v>
      </c>
      <c r="H97" t="s">
        <v>8245</v>
      </c>
      <c r="I97">
        <v>1330214841</v>
      </c>
      <c r="J97">
        <v>1327622841</v>
      </c>
      <c r="K97" t="b">
        <v>0</v>
      </c>
      <c r="L97">
        <v>21</v>
      </c>
      <c r="M97" t="b">
        <v>1</v>
      </c>
      <c r="N97" t="s">
        <v>8264</v>
      </c>
      <c r="O97">
        <f t="shared" si="3"/>
        <v>131</v>
      </c>
      <c r="P97">
        <f t="shared" si="4"/>
        <v>21.9</v>
      </c>
      <c r="Q97" t="s">
        <v>8308</v>
      </c>
      <c r="R97" t="s">
        <v>8310</v>
      </c>
      <c r="S97" s="9">
        <f t="shared" si="5"/>
        <v>40935.005104166667</v>
      </c>
    </row>
    <row r="98" spans="1:19" ht="58" hidden="1" x14ac:dyDescent="0.35">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3"/>
        <v>115</v>
      </c>
      <c r="P98">
        <f t="shared" si="4"/>
        <v>50.59</v>
      </c>
      <c r="Q98" t="s">
        <v>8308</v>
      </c>
      <c r="R98" t="s">
        <v>8310</v>
      </c>
      <c r="S98" s="9">
        <f t="shared" si="5"/>
        <v>40324.662511574075</v>
      </c>
    </row>
    <row r="99" spans="1:19" ht="43.5" hidden="1" x14ac:dyDescent="0.35">
      <c r="A99">
        <v>97</v>
      </c>
      <c r="B99" s="3" t="s">
        <v>99</v>
      </c>
      <c r="C99" s="3" t="s">
        <v>4208</v>
      </c>
      <c r="D99" s="6">
        <v>400</v>
      </c>
      <c r="E99" s="8">
        <v>425</v>
      </c>
      <c r="F99" t="s">
        <v>8218</v>
      </c>
      <c r="G99" t="s">
        <v>8223</v>
      </c>
      <c r="H99" t="s">
        <v>8245</v>
      </c>
      <c r="I99">
        <v>1310440482</v>
      </c>
      <c r="J99">
        <v>1307848482</v>
      </c>
      <c r="K99" t="b">
        <v>0</v>
      </c>
      <c r="L99">
        <v>8</v>
      </c>
      <c r="M99" t="b">
        <v>1</v>
      </c>
      <c r="N99" t="s">
        <v>8264</v>
      </c>
      <c r="O99">
        <f t="shared" si="3"/>
        <v>106</v>
      </c>
      <c r="P99">
        <f t="shared" si="4"/>
        <v>53.13</v>
      </c>
      <c r="Q99" t="s">
        <v>8308</v>
      </c>
      <c r="R99" t="s">
        <v>8310</v>
      </c>
      <c r="S99" s="9">
        <f t="shared" si="5"/>
        <v>40706.135208333333</v>
      </c>
    </row>
    <row r="100" spans="1:19" ht="43.5" hidden="1" x14ac:dyDescent="0.3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3"/>
        <v>106</v>
      </c>
      <c r="P100">
        <f t="shared" si="4"/>
        <v>56.67</v>
      </c>
      <c r="Q100" t="s">
        <v>8308</v>
      </c>
      <c r="R100" t="s">
        <v>8310</v>
      </c>
      <c r="S100" s="9">
        <f t="shared" si="5"/>
        <v>41214.79483796296</v>
      </c>
    </row>
    <row r="101" spans="1:19" ht="29" hidden="1" x14ac:dyDescent="0.3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3"/>
        <v>106</v>
      </c>
      <c r="P101">
        <f t="shared" si="4"/>
        <v>40.78</v>
      </c>
      <c r="Q101" t="s">
        <v>8308</v>
      </c>
      <c r="R101" t="s">
        <v>8310</v>
      </c>
      <c r="S101" s="9">
        <f t="shared" si="5"/>
        <v>41631.902766203704</v>
      </c>
    </row>
    <row r="102" spans="1:19" ht="43.5" hidden="1" x14ac:dyDescent="0.3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3"/>
        <v>100</v>
      </c>
      <c r="P102">
        <f t="shared" si="4"/>
        <v>192.31</v>
      </c>
      <c r="Q102" t="s">
        <v>8308</v>
      </c>
      <c r="R102" t="s">
        <v>8310</v>
      </c>
      <c r="S102" s="9">
        <f t="shared" si="5"/>
        <v>41197.753310185188</v>
      </c>
    </row>
    <row r="103" spans="1:19" ht="43.5" hidden="1" x14ac:dyDescent="0.3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3"/>
        <v>100</v>
      </c>
      <c r="P103">
        <f t="shared" si="4"/>
        <v>100</v>
      </c>
      <c r="Q103" t="s">
        <v>8308</v>
      </c>
      <c r="R103" t="s">
        <v>8310</v>
      </c>
      <c r="S103" s="9">
        <f t="shared" si="5"/>
        <v>41274.776736111111</v>
      </c>
    </row>
    <row r="104" spans="1:19" ht="43.5" hidden="1" x14ac:dyDescent="0.3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3"/>
        <v>128</v>
      </c>
      <c r="P104">
        <f t="shared" si="4"/>
        <v>117.92</v>
      </c>
      <c r="Q104" t="s">
        <v>8308</v>
      </c>
      <c r="R104" t="s">
        <v>8310</v>
      </c>
      <c r="S104" s="9">
        <f t="shared" si="5"/>
        <v>40505.131168981483</v>
      </c>
    </row>
    <row r="105" spans="1:19" ht="43.5" hidden="1" x14ac:dyDescent="0.3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3"/>
        <v>105</v>
      </c>
      <c r="P105">
        <f t="shared" si="4"/>
        <v>27.9</v>
      </c>
      <c r="Q105" t="s">
        <v>8308</v>
      </c>
      <c r="R105" t="s">
        <v>8310</v>
      </c>
      <c r="S105" s="9">
        <f t="shared" si="5"/>
        <v>41682.805902777778</v>
      </c>
    </row>
    <row r="106" spans="1:19" ht="29" hidden="1" x14ac:dyDescent="0.3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3"/>
        <v>120</v>
      </c>
      <c r="P106">
        <f t="shared" si="4"/>
        <v>60</v>
      </c>
      <c r="Q106" t="s">
        <v>8308</v>
      </c>
      <c r="R106" t="s">
        <v>8310</v>
      </c>
      <c r="S106" s="9">
        <f t="shared" si="5"/>
        <v>40612.695208333331</v>
      </c>
    </row>
    <row r="107" spans="1:19" ht="43.5" hidden="1" x14ac:dyDescent="0.3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3"/>
        <v>107</v>
      </c>
      <c r="P107">
        <f t="shared" si="4"/>
        <v>39.380000000000003</v>
      </c>
      <c r="Q107" t="s">
        <v>8308</v>
      </c>
      <c r="R107" t="s">
        <v>8310</v>
      </c>
      <c r="S107" s="9">
        <f t="shared" si="5"/>
        <v>42485.724768518514</v>
      </c>
    </row>
    <row r="108" spans="1:19" hidden="1" x14ac:dyDescent="0.35">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3"/>
        <v>101</v>
      </c>
      <c r="P108">
        <f t="shared" si="4"/>
        <v>186.11</v>
      </c>
      <c r="Q108" t="s">
        <v>8308</v>
      </c>
      <c r="R108" t="s">
        <v>8310</v>
      </c>
      <c r="S108" s="9">
        <f t="shared" si="5"/>
        <v>40987.776631944449</v>
      </c>
    </row>
    <row r="109" spans="1:19" ht="43.5" hidden="1" x14ac:dyDescent="0.3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3"/>
        <v>102</v>
      </c>
      <c r="P109">
        <f t="shared" si="4"/>
        <v>111.38</v>
      </c>
      <c r="Q109" t="s">
        <v>8308</v>
      </c>
      <c r="R109" t="s">
        <v>8310</v>
      </c>
      <c r="S109" s="9">
        <f t="shared" si="5"/>
        <v>40635.982488425929</v>
      </c>
    </row>
    <row r="110" spans="1:19" ht="43.5" hidden="1" x14ac:dyDescent="0.3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3"/>
        <v>247</v>
      </c>
      <c r="P110">
        <f t="shared" si="4"/>
        <v>78.72</v>
      </c>
      <c r="Q110" t="s">
        <v>8308</v>
      </c>
      <c r="R110" t="s">
        <v>8310</v>
      </c>
      <c r="S110" s="9">
        <f t="shared" si="5"/>
        <v>41365.613078703704</v>
      </c>
    </row>
    <row r="111" spans="1:19" ht="43.5" hidden="1" x14ac:dyDescent="0.3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3"/>
        <v>220</v>
      </c>
      <c r="P111">
        <f t="shared" si="4"/>
        <v>46.7</v>
      </c>
      <c r="Q111" t="s">
        <v>8308</v>
      </c>
      <c r="R111" t="s">
        <v>8310</v>
      </c>
      <c r="S111" s="9">
        <f t="shared" si="5"/>
        <v>40570.025810185187</v>
      </c>
    </row>
    <row r="112" spans="1:19" ht="43.5" hidden="1" x14ac:dyDescent="0.3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3"/>
        <v>131</v>
      </c>
      <c r="P112">
        <f t="shared" si="4"/>
        <v>65.38</v>
      </c>
      <c r="Q112" t="s">
        <v>8308</v>
      </c>
      <c r="R112" t="s">
        <v>8310</v>
      </c>
      <c r="S112" s="9">
        <f t="shared" si="5"/>
        <v>41557.949687500004</v>
      </c>
    </row>
    <row r="113" spans="1:19" ht="43.5" hidden="1" x14ac:dyDescent="0.3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3"/>
        <v>155</v>
      </c>
      <c r="P113">
        <f t="shared" si="4"/>
        <v>102.08</v>
      </c>
      <c r="Q113" t="s">
        <v>8308</v>
      </c>
      <c r="R113" t="s">
        <v>8310</v>
      </c>
      <c r="S113" s="9">
        <f t="shared" si="5"/>
        <v>42125.333182870367</v>
      </c>
    </row>
    <row r="114" spans="1:19" ht="43.5" hidden="1" x14ac:dyDescent="0.3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3"/>
        <v>104</v>
      </c>
      <c r="P114">
        <f t="shared" si="4"/>
        <v>64.2</v>
      </c>
      <c r="Q114" t="s">
        <v>8308</v>
      </c>
      <c r="R114" t="s">
        <v>8310</v>
      </c>
      <c r="S114" s="9">
        <f t="shared" si="5"/>
        <v>41718.043032407404</v>
      </c>
    </row>
    <row r="115" spans="1:19" ht="29" hidden="1" x14ac:dyDescent="0.3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3"/>
        <v>141</v>
      </c>
      <c r="P115">
        <f t="shared" si="4"/>
        <v>90.38</v>
      </c>
      <c r="Q115" t="s">
        <v>8308</v>
      </c>
      <c r="R115" t="s">
        <v>8310</v>
      </c>
      <c r="S115" s="9">
        <f t="shared" si="5"/>
        <v>40753.758425925924</v>
      </c>
    </row>
    <row r="116" spans="1:19" ht="43.5" hidden="1" x14ac:dyDescent="0.3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3"/>
        <v>103</v>
      </c>
      <c r="P116">
        <f t="shared" si="4"/>
        <v>88.57</v>
      </c>
      <c r="Q116" t="s">
        <v>8308</v>
      </c>
      <c r="R116" t="s">
        <v>8310</v>
      </c>
      <c r="S116" s="9">
        <f t="shared" si="5"/>
        <v>40861.27416666667</v>
      </c>
    </row>
    <row r="117" spans="1:19" hidden="1" x14ac:dyDescent="0.35">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3"/>
        <v>140</v>
      </c>
      <c r="P117">
        <f t="shared" si="4"/>
        <v>28.73</v>
      </c>
      <c r="Q117" t="s">
        <v>8308</v>
      </c>
      <c r="R117" t="s">
        <v>8310</v>
      </c>
      <c r="S117" s="9">
        <f t="shared" si="5"/>
        <v>40918.738935185182</v>
      </c>
    </row>
    <row r="118" spans="1:19" ht="43.5" hidden="1" x14ac:dyDescent="0.3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3"/>
        <v>114</v>
      </c>
      <c r="P118">
        <f t="shared" si="4"/>
        <v>69.790000000000006</v>
      </c>
      <c r="Q118" t="s">
        <v>8308</v>
      </c>
      <c r="R118" t="s">
        <v>8310</v>
      </c>
      <c r="S118" s="9">
        <f t="shared" si="5"/>
        <v>40595.497164351851</v>
      </c>
    </row>
    <row r="119" spans="1:19" ht="58" hidden="1" x14ac:dyDescent="0.3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3"/>
        <v>100</v>
      </c>
      <c r="P119">
        <f t="shared" si="4"/>
        <v>167.49</v>
      </c>
      <c r="Q119" t="s">
        <v>8308</v>
      </c>
      <c r="R119" t="s">
        <v>8310</v>
      </c>
      <c r="S119" s="9">
        <f t="shared" si="5"/>
        <v>40248.834999999999</v>
      </c>
    </row>
    <row r="120" spans="1:19" ht="29" hidden="1" x14ac:dyDescent="0.3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3"/>
        <v>113</v>
      </c>
      <c r="P120">
        <f t="shared" si="4"/>
        <v>144.91</v>
      </c>
      <c r="Q120" t="s">
        <v>8308</v>
      </c>
      <c r="R120" t="s">
        <v>8310</v>
      </c>
      <c r="S120" s="9">
        <f t="shared" si="5"/>
        <v>40723.053657407407</v>
      </c>
    </row>
    <row r="121" spans="1:19" ht="43.5" hidden="1" x14ac:dyDescent="0.3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3"/>
        <v>105</v>
      </c>
      <c r="P121">
        <f t="shared" si="4"/>
        <v>91.84</v>
      </c>
      <c r="Q121" t="s">
        <v>8308</v>
      </c>
      <c r="R121" t="s">
        <v>8310</v>
      </c>
      <c r="S121" s="9">
        <f t="shared" si="5"/>
        <v>40739.069282407407</v>
      </c>
    </row>
    <row r="122" spans="1:19" ht="58" hidden="1" x14ac:dyDescent="0.3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3"/>
        <v>0</v>
      </c>
      <c r="P122">
        <f t="shared" si="4"/>
        <v>10</v>
      </c>
      <c r="Q122" t="s">
        <v>8308</v>
      </c>
      <c r="R122" t="s">
        <v>8311</v>
      </c>
      <c r="S122" s="9">
        <f t="shared" si="5"/>
        <v>42616.049849537041</v>
      </c>
    </row>
    <row r="123" spans="1:19" ht="58" hidden="1" x14ac:dyDescent="0.3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3"/>
        <v>0</v>
      </c>
      <c r="P123">
        <f t="shared" si="4"/>
        <v>1</v>
      </c>
      <c r="Q123" t="s">
        <v>8308</v>
      </c>
      <c r="R123" t="s">
        <v>8311</v>
      </c>
      <c r="S123" s="9">
        <f t="shared" si="5"/>
        <v>42096.704976851848</v>
      </c>
    </row>
    <row r="124" spans="1:19" ht="29" hidden="1" x14ac:dyDescent="0.3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3"/>
        <v>0</v>
      </c>
      <c r="P124">
        <f t="shared" si="4"/>
        <v>0</v>
      </c>
      <c r="Q124" t="s">
        <v>8308</v>
      </c>
      <c r="R124" t="s">
        <v>8311</v>
      </c>
      <c r="S124" s="9">
        <f t="shared" si="5"/>
        <v>42593.431793981479</v>
      </c>
    </row>
    <row r="125" spans="1:19" ht="58" hidden="1" x14ac:dyDescent="0.3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3"/>
        <v>0</v>
      </c>
      <c r="P125">
        <f t="shared" si="4"/>
        <v>25.17</v>
      </c>
      <c r="Q125" t="s">
        <v>8308</v>
      </c>
      <c r="R125" t="s">
        <v>8311</v>
      </c>
      <c r="S125" s="9">
        <f t="shared" si="5"/>
        <v>41904.781990740739</v>
      </c>
    </row>
    <row r="126" spans="1:19" ht="43.5" hidden="1" x14ac:dyDescent="0.3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3"/>
        <v>0</v>
      </c>
      <c r="P126">
        <f t="shared" si="4"/>
        <v>0</v>
      </c>
      <c r="Q126" t="s">
        <v>8308</v>
      </c>
      <c r="R126" t="s">
        <v>8311</v>
      </c>
      <c r="S126" s="9">
        <f t="shared" si="5"/>
        <v>42114.928726851853</v>
      </c>
    </row>
    <row r="127" spans="1:19" ht="43.5" hidden="1" x14ac:dyDescent="0.3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3"/>
        <v>14</v>
      </c>
      <c r="P127">
        <f t="shared" si="4"/>
        <v>11.67</v>
      </c>
      <c r="Q127" t="s">
        <v>8308</v>
      </c>
      <c r="R127" t="s">
        <v>8311</v>
      </c>
      <c r="S127" s="9">
        <f t="shared" si="5"/>
        <v>42709.993981481486</v>
      </c>
    </row>
    <row r="128" spans="1:19" ht="43.5" hidden="1" x14ac:dyDescent="0.3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3"/>
        <v>6</v>
      </c>
      <c r="P128">
        <f t="shared" si="4"/>
        <v>106.69</v>
      </c>
      <c r="Q128" t="s">
        <v>8308</v>
      </c>
      <c r="R128" t="s">
        <v>8311</v>
      </c>
      <c r="S128" s="9">
        <f t="shared" si="5"/>
        <v>42135.589548611111</v>
      </c>
    </row>
    <row r="129" spans="1:19" ht="43.5" hidden="1" x14ac:dyDescent="0.3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3"/>
        <v>2</v>
      </c>
      <c r="P129">
        <f t="shared" si="4"/>
        <v>47.5</v>
      </c>
      <c r="Q129" t="s">
        <v>8308</v>
      </c>
      <c r="R129" t="s">
        <v>8311</v>
      </c>
      <c r="S129" s="9">
        <f t="shared" si="5"/>
        <v>42067.62431712963</v>
      </c>
    </row>
    <row r="130" spans="1:19" ht="29" hidden="1" x14ac:dyDescent="0.3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ref="O130:O193" si="6">ROUND((E130/D130)*100,0)</f>
        <v>2</v>
      </c>
      <c r="P130">
        <f t="shared" si="4"/>
        <v>311.17</v>
      </c>
      <c r="Q130" t="s">
        <v>8308</v>
      </c>
      <c r="R130" t="s">
        <v>8311</v>
      </c>
      <c r="S130" s="9">
        <f t="shared" si="5"/>
        <v>42628.22792824074</v>
      </c>
    </row>
    <row r="131" spans="1:19" ht="58" hidden="1" x14ac:dyDescent="0.3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si="6"/>
        <v>0</v>
      </c>
      <c r="P131">
        <f t="shared" ref="P131:P194" si="7">IFERROR(ROUND(E131/L131,2),0)</f>
        <v>0</v>
      </c>
      <c r="Q131" t="s">
        <v>8308</v>
      </c>
      <c r="R131" t="s">
        <v>8311</v>
      </c>
      <c r="S131" s="9">
        <f t="shared" ref="S131:S194" si="8">(((J131/60)/60)/24)+DATE(1970,1,1)</f>
        <v>41882.937303240738</v>
      </c>
    </row>
    <row r="132" spans="1:19" ht="43.5" hidden="1" x14ac:dyDescent="0.3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6"/>
        <v>0</v>
      </c>
      <c r="P132">
        <f t="shared" si="7"/>
        <v>0</v>
      </c>
      <c r="Q132" t="s">
        <v>8308</v>
      </c>
      <c r="R132" t="s">
        <v>8311</v>
      </c>
      <c r="S132" s="9">
        <f t="shared" si="8"/>
        <v>41778.915416666663</v>
      </c>
    </row>
    <row r="133" spans="1:19" hidden="1" x14ac:dyDescent="0.35">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6"/>
        <v>0</v>
      </c>
      <c r="P133">
        <f t="shared" si="7"/>
        <v>0</v>
      </c>
      <c r="Q133" t="s">
        <v>8308</v>
      </c>
      <c r="R133" t="s">
        <v>8311</v>
      </c>
      <c r="S133" s="9">
        <f t="shared" si="8"/>
        <v>42541.837511574078</v>
      </c>
    </row>
    <row r="134" spans="1:19" ht="58" hidden="1" x14ac:dyDescent="0.3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6"/>
        <v>10</v>
      </c>
      <c r="P134">
        <f t="shared" si="7"/>
        <v>94.51</v>
      </c>
      <c r="Q134" t="s">
        <v>8308</v>
      </c>
      <c r="R134" t="s">
        <v>8311</v>
      </c>
      <c r="S134" s="9">
        <f t="shared" si="8"/>
        <v>41905.812581018516</v>
      </c>
    </row>
    <row r="135" spans="1:19" ht="29" hidden="1" x14ac:dyDescent="0.3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6"/>
        <v>0</v>
      </c>
      <c r="P135">
        <f t="shared" si="7"/>
        <v>0</v>
      </c>
      <c r="Q135" t="s">
        <v>8308</v>
      </c>
      <c r="R135" t="s">
        <v>8311</v>
      </c>
      <c r="S135" s="9">
        <f t="shared" si="8"/>
        <v>42491.80768518518</v>
      </c>
    </row>
    <row r="136" spans="1:19" ht="29" hidden="1" x14ac:dyDescent="0.3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6"/>
        <v>0</v>
      </c>
      <c r="P136">
        <f t="shared" si="7"/>
        <v>0</v>
      </c>
      <c r="Q136" t="s">
        <v>8308</v>
      </c>
      <c r="R136" t="s">
        <v>8311</v>
      </c>
      <c r="S136" s="9">
        <f t="shared" si="8"/>
        <v>42221.909930555557</v>
      </c>
    </row>
    <row r="137" spans="1:19" ht="43.5" hidden="1" x14ac:dyDescent="0.3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6"/>
        <v>13</v>
      </c>
      <c r="P137">
        <f t="shared" si="7"/>
        <v>80.599999999999994</v>
      </c>
      <c r="Q137" t="s">
        <v>8308</v>
      </c>
      <c r="R137" t="s">
        <v>8311</v>
      </c>
      <c r="S137" s="9">
        <f t="shared" si="8"/>
        <v>41788.381909722222</v>
      </c>
    </row>
    <row r="138" spans="1:19" ht="58" hidden="1" x14ac:dyDescent="0.3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6"/>
        <v>0</v>
      </c>
      <c r="P138">
        <f t="shared" si="7"/>
        <v>0</v>
      </c>
      <c r="Q138" t="s">
        <v>8308</v>
      </c>
      <c r="R138" t="s">
        <v>8311</v>
      </c>
      <c r="S138" s="9">
        <f t="shared" si="8"/>
        <v>42096.410115740742</v>
      </c>
    </row>
    <row r="139" spans="1:19" ht="43.5" hidden="1" x14ac:dyDescent="0.3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6"/>
        <v>0</v>
      </c>
      <c r="P139">
        <f t="shared" si="7"/>
        <v>0</v>
      </c>
      <c r="Q139" t="s">
        <v>8308</v>
      </c>
      <c r="R139" t="s">
        <v>8311</v>
      </c>
      <c r="S139" s="9">
        <f t="shared" si="8"/>
        <v>42239.573993055557</v>
      </c>
    </row>
    <row r="140" spans="1:19" ht="43.5" hidden="1" x14ac:dyDescent="0.3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6"/>
        <v>3</v>
      </c>
      <c r="P140">
        <f t="shared" si="7"/>
        <v>81.239999999999995</v>
      </c>
      <c r="Q140" t="s">
        <v>8308</v>
      </c>
      <c r="R140" t="s">
        <v>8311</v>
      </c>
      <c r="S140" s="9">
        <f t="shared" si="8"/>
        <v>42186.257418981477</v>
      </c>
    </row>
    <row r="141" spans="1:19" ht="43.5" hidden="1" x14ac:dyDescent="0.3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6"/>
        <v>100</v>
      </c>
      <c r="P141">
        <f t="shared" si="7"/>
        <v>500</v>
      </c>
      <c r="Q141" t="s">
        <v>8308</v>
      </c>
      <c r="R141" t="s">
        <v>8311</v>
      </c>
      <c r="S141" s="9">
        <f t="shared" si="8"/>
        <v>42187.920972222222</v>
      </c>
    </row>
    <row r="142" spans="1:19" ht="43.5" hidden="1" x14ac:dyDescent="0.3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6"/>
        <v>0</v>
      </c>
      <c r="P142">
        <f t="shared" si="7"/>
        <v>0</v>
      </c>
      <c r="Q142" t="s">
        <v>8308</v>
      </c>
      <c r="R142" t="s">
        <v>8311</v>
      </c>
      <c r="S142" s="9">
        <f t="shared" si="8"/>
        <v>42053.198287037041</v>
      </c>
    </row>
    <row r="143" spans="1:19" ht="43.5" hidden="1" x14ac:dyDescent="0.3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6"/>
        <v>11</v>
      </c>
      <c r="P143">
        <f t="shared" si="7"/>
        <v>46.18</v>
      </c>
      <c r="Q143" t="s">
        <v>8308</v>
      </c>
      <c r="R143" t="s">
        <v>8311</v>
      </c>
      <c r="S143" s="9">
        <f t="shared" si="8"/>
        <v>42110.153043981481</v>
      </c>
    </row>
    <row r="144" spans="1:19" ht="43.5" hidden="1" x14ac:dyDescent="0.3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6"/>
        <v>0</v>
      </c>
      <c r="P144">
        <f t="shared" si="7"/>
        <v>10</v>
      </c>
      <c r="Q144" t="s">
        <v>8308</v>
      </c>
      <c r="R144" t="s">
        <v>8311</v>
      </c>
      <c r="S144" s="9">
        <f t="shared" si="8"/>
        <v>41938.893263888887</v>
      </c>
    </row>
    <row r="145" spans="1:19" ht="43.5" hidden="1" x14ac:dyDescent="0.3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6"/>
        <v>0</v>
      </c>
      <c r="P145">
        <f t="shared" si="7"/>
        <v>0</v>
      </c>
      <c r="Q145" t="s">
        <v>8308</v>
      </c>
      <c r="R145" t="s">
        <v>8311</v>
      </c>
      <c r="S145" s="9">
        <f t="shared" si="8"/>
        <v>42559.064143518524</v>
      </c>
    </row>
    <row r="146" spans="1:19" ht="43.5" hidden="1" x14ac:dyDescent="0.3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6"/>
        <v>28</v>
      </c>
      <c r="P146">
        <f t="shared" si="7"/>
        <v>55.95</v>
      </c>
      <c r="Q146" t="s">
        <v>8308</v>
      </c>
      <c r="R146" t="s">
        <v>8311</v>
      </c>
      <c r="S146" s="9">
        <f t="shared" si="8"/>
        <v>42047.762407407412</v>
      </c>
    </row>
    <row r="147" spans="1:19" ht="43.5" hidden="1" x14ac:dyDescent="0.3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6"/>
        <v>8</v>
      </c>
      <c r="P147">
        <f t="shared" si="7"/>
        <v>37.56</v>
      </c>
      <c r="Q147" t="s">
        <v>8308</v>
      </c>
      <c r="R147" t="s">
        <v>8311</v>
      </c>
      <c r="S147" s="9">
        <f t="shared" si="8"/>
        <v>42200.542268518519</v>
      </c>
    </row>
    <row r="148" spans="1:19" ht="43.5" hidden="1" x14ac:dyDescent="0.3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6"/>
        <v>1</v>
      </c>
      <c r="P148">
        <f t="shared" si="7"/>
        <v>38.33</v>
      </c>
      <c r="Q148" t="s">
        <v>8308</v>
      </c>
      <c r="R148" t="s">
        <v>8311</v>
      </c>
      <c r="S148" s="9">
        <f t="shared" si="8"/>
        <v>42693.016180555554</v>
      </c>
    </row>
    <row r="149" spans="1:19" ht="29" hidden="1" x14ac:dyDescent="0.3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6"/>
        <v>0</v>
      </c>
      <c r="P149">
        <f t="shared" si="7"/>
        <v>0</v>
      </c>
      <c r="Q149" t="s">
        <v>8308</v>
      </c>
      <c r="R149" t="s">
        <v>8311</v>
      </c>
      <c r="S149" s="9">
        <f t="shared" si="8"/>
        <v>41969.767824074079</v>
      </c>
    </row>
    <row r="150" spans="1:19" ht="43.5" hidden="1" x14ac:dyDescent="0.3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6"/>
        <v>0</v>
      </c>
      <c r="P150">
        <f t="shared" si="7"/>
        <v>20</v>
      </c>
      <c r="Q150" t="s">
        <v>8308</v>
      </c>
      <c r="R150" t="s">
        <v>8311</v>
      </c>
      <c r="S150" s="9">
        <f t="shared" si="8"/>
        <v>42397.281666666662</v>
      </c>
    </row>
    <row r="151" spans="1:19" ht="43.5" hidden="1" x14ac:dyDescent="0.3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6"/>
        <v>1</v>
      </c>
      <c r="P151">
        <f t="shared" si="7"/>
        <v>15.33</v>
      </c>
      <c r="Q151" t="s">
        <v>8308</v>
      </c>
      <c r="R151" t="s">
        <v>8311</v>
      </c>
      <c r="S151" s="9">
        <f t="shared" si="8"/>
        <v>41968.172106481477</v>
      </c>
    </row>
    <row r="152" spans="1:19" ht="43.5" hidden="1" x14ac:dyDescent="0.3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6"/>
        <v>23</v>
      </c>
      <c r="P152">
        <f t="shared" si="7"/>
        <v>449.43</v>
      </c>
      <c r="Q152" t="s">
        <v>8308</v>
      </c>
      <c r="R152" t="s">
        <v>8311</v>
      </c>
      <c r="S152" s="9">
        <f t="shared" si="8"/>
        <v>42090.161828703705</v>
      </c>
    </row>
    <row r="153" spans="1:19" ht="43.5" hidden="1" x14ac:dyDescent="0.3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6"/>
        <v>0</v>
      </c>
      <c r="P153">
        <f t="shared" si="7"/>
        <v>28</v>
      </c>
      <c r="Q153" t="s">
        <v>8308</v>
      </c>
      <c r="R153" t="s">
        <v>8311</v>
      </c>
      <c r="S153" s="9">
        <f t="shared" si="8"/>
        <v>42113.550821759258</v>
      </c>
    </row>
    <row r="154" spans="1:19" ht="29" hidden="1" x14ac:dyDescent="0.3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6"/>
        <v>0</v>
      </c>
      <c r="P154">
        <f t="shared" si="7"/>
        <v>15</v>
      </c>
      <c r="Q154" t="s">
        <v>8308</v>
      </c>
      <c r="R154" t="s">
        <v>8311</v>
      </c>
      <c r="S154" s="9">
        <f t="shared" si="8"/>
        <v>41875.077546296299</v>
      </c>
    </row>
    <row r="155" spans="1:19" ht="43.5" hidden="1" x14ac:dyDescent="0.3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6"/>
        <v>1</v>
      </c>
      <c r="P155">
        <f t="shared" si="7"/>
        <v>35.9</v>
      </c>
      <c r="Q155" t="s">
        <v>8308</v>
      </c>
      <c r="R155" t="s">
        <v>8311</v>
      </c>
      <c r="S155" s="9">
        <f t="shared" si="8"/>
        <v>41933.586157407408</v>
      </c>
    </row>
    <row r="156" spans="1:19" ht="43.5" hidden="1" x14ac:dyDescent="0.3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6"/>
        <v>3</v>
      </c>
      <c r="P156">
        <f t="shared" si="7"/>
        <v>13.33</v>
      </c>
      <c r="Q156" t="s">
        <v>8308</v>
      </c>
      <c r="R156" t="s">
        <v>8311</v>
      </c>
      <c r="S156" s="9">
        <f t="shared" si="8"/>
        <v>42115.547395833331</v>
      </c>
    </row>
    <row r="157" spans="1:19" ht="58" hidden="1" x14ac:dyDescent="0.35">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6"/>
        <v>0</v>
      </c>
      <c r="P157">
        <f t="shared" si="7"/>
        <v>20.25</v>
      </c>
      <c r="Q157" t="s">
        <v>8308</v>
      </c>
      <c r="R157" t="s">
        <v>8311</v>
      </c>
      <c r="S157" s="9">
        <f t="shared" si="8"/>
        <v>42168.559432870374</v>
      </c>
    </row>
    <row r="158" spans="1:19" ht="58" hidden="1" x14ac:dyDescent="0.3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6"/>
        <v>5</v>
      </c>
      <c r="P158">
        <f t="shared" si="7"/>
        <v>119</v>
      </c>
      <c r="Q158" t="s">
        <v>8308</v>
      </c>
      <c r="R158" t="s">
        <v>8311</v>
      </c>
      <c r="S158" s="9">
        <f t="shared" si="8"/>
        <v>41794.124953703707</v>
      </c>
    </row>
    <row r="159" spans="1:19" ht="43.5" hidden="1" x14ac:dyDescent="0.3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6"/>
        <v>0</v>
      </c>
      <c r="P159">
        <f t="shared" si="7"/>
        <v>4</v>
      </c>
      <c r="Q159" t="s">
        <v>8308</v>
      </c>
      <c r="R159" t="s">
        <v>8311</v>
      </c>
      <c r="S159" s="9">
        <f t="shared" si="8"/>
        <v>42396.911712962959</v>
      </c>
    </row>
    <row r="160" spans="1:19" ht="43.5" hidden="1" x14ac:dyDescent="0.3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6"/>
        <v>0</v>
      </c>
      <c r="P160">
        <f t="shared" si="7"/>
        <v>0</v>
      </c>
      <c r="Q160" t="s">
        <v>8308</v>
      </c>
      <c r="R160" t="s">
        <v>8311</v>
      </c>
      <c r="S160" s="9">
        <f t="shared" si="8"/>
        <v>41904.07671296296</v>
      </c>
    </row>
    <row r="161" spans="1:19" ht="43.5" hidden="1" x14ac:dyDescent="0.3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6"/>
        <v>0</v>
      </c>
      <c r="P161">
        <f t="shared" si="7"/>
        <v>10</v>
      </c>
      <c r="Q161" t="s">
        <v>8308</v>
      </c>
      <c r="R161" t="s">
        <v>8311</v>
      </c>
      <c r="S161" s="9">
        <f t="shared" si="8"/>
        <v>42514.434548611112</v>
      </c>
    </row>
    <row r="162" spans="1:19" ht="43.5" hidden="1" x14ac:dyDescent="0.3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6"/>
        <v>0</v>
      </c>
      <c r="P162">
        <f t="shared" si="7"/>
        <v>0</v>
      </c>
      <c r="Q162" t="s">
        <v>8308</v>
      </c>
      <c r="R162" t="s">
        <v>8312</v>
      </c>
      <c r="S162" s="9">
        <f t="shared" si="8"/>
        <v>42171.913090277783</v>
      </c>
    </row>
    <row r="163" spans="1:19" ht="43.5" hidden="1" x14ac:dyDescent="0.3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6"/>
        <v>0</v>
      </c>
      <c r="P163">
        <f t="shared" si="7"/>
        <v>5</v>
      </c>
      <c r="Q163" t="s">
        <v>8308</v>
      </c>
      <c r="R163" t="s">
        <v>8312</v>
      </c>
      <c r="S163" s="9">
        <f t="shared" si="8"/>
        <v>41792.687442129631</v>
      </c>
    </row>
    <row r="164" spans="1:19" ht="43.5" hidden="1" x14ac:dyDescent="0.3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6"/>
        <v>16</v>
      </c>
      <c r="P164">
        <f t="shared" si="7"/>
        <v>43.5</v>
      </c>
      <c r="Q164" t="s">
        <v>8308</v>
      </c>
      <c r="R164" t="s">
        <v>8312</v>
      </c>
      <c r="S164" s="9">
        <f t="shared" si="8"/>
        <v>41835.126805555556</v>
      </c>
    </row>
    <row r="165" spans="1:19" ht="58" hidden="1" x14ac:dyDescent="0.35">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6"/>
        <v>0</v>
      </c>
      <c r="P165">
        <f t="shared" si="7"/>
        <v>0</v>
      </c>
      <c r="Q165" t="s">
        <v>8308</v>
      </c>
      <c r="R165" t="s">
        <v>8312</v>
      </c>
      <c r="S165" s="9">
        <f t="shared" si="8"/>
        <v>42243.961273148147</v>
      </c>
    </row>
    <row r="166" spans="1:19" ht="58" hidden="1" x14ac:dyDescent="0.3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6"/>
        <v>1</v>
      </c>
      <c r="P166">
        <f t="shared" si="7"/>
        <v>91.43</v>
      </c>
      <c r="Q166" t="s">
        <v>8308</v>
      </c>
      <c r="R166" t="s">
        <v>8312</v>
      </c>
      <c r="S166" s="9">
        <f t="shared" si="8"/>
        <v>41841.762743055559</v>
      </c>
    </row>
    <row r="167" spans="1:19" ht="29" hidden="1" x14ac:dyDescent="0.3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6"/>
        <v>0</v>
      </c>
      <c r="P167">
        <f t="shared" si="7"/>
        <v>0</v>
      </c>
      <c r="Q167" t="s">
        <v>8308</v>
      </c>
      <c r="R167" t="s">
        <v>8312</v>
      </c>
      <c r="S167" s="9">
        <f t="shared" si="8"/>
        <v>42351.658842592587</v>
      </c>
    </row>
    <row r="168" spans="1:19" ht="43.5" hidden="1" x14ac:dyDescent="0.3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6"/>
        <v>60</v>
      </c>
      <c r="P168">
        <f t="shared" si="7"/>
        <v>3000</v>
      </c>
      <c r="Q168" t="s">
        <v>8308</v>
      </c>
      <c r="R168" t="s">
        <v>8312</v>
      </c>
      <c r="S168" s="9">
        <f t="shared" si="8"/>
        <v>42721.075949074075</v>
      </c>
    </row>
    <row r="169" spans="1:19" ht="43.5" hidden="1" x14ac:dyDescent="0.3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6"/>
        <v>0</v>
      </c>
      <c r="P169">
        <f t="shared" si="7"/>
        <v>5.5</v>
      </c>
      <c r="Q169" t="s">
        <v>8308</v>
      </c>
      <c r="R169" t="s">
        <v>8312</v>
      </c>
      <c r="S169" s="9">
        <f t="shared" si="8"/>
        <v>42160.927488425921</v>
      </c>
    </row>
    <row r="170" spans="1:19" ht="43.5" hidden="1" x14ac:dyDescent="0.3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6"/>
        <v>4</v>
      </c>
      <c r="P170">
        <f t="shared" si="7"/>
        <v>108.33</v>
      </c>
      <c r="Q170" t="s">
        <v>8308</v>
      </c>
      <c r="R170" t="s">
        <v>8312</v>
      </c>
      <c r="S170" s="9">
        <f t="shared" si="8"/>
        <v>42052.83530092593</v>
      </c>
    </row>
    <row r="171" spans="1:19" ht="43.5" hidden="1" x14ac:dyDescent="0.3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6"/>
        <v>22</v>
      </c>
      <c r="P171">
        <f t="shared" si="7"/>
        <v>56</v>
      </c>
      <c r="Q171" t="s">
        <v>8308</v>
      </c>
      <c r="R171" t="s">
        <v>8312</v>
      </c>
      <c r="S171" s="9">
        <f t="shared" si="8"/>
        <v>41900.505312499998</v>
      </c>
    </row>
    <row r="172" spans="1:19" ht="58" hidden="1" x14ac:dyDescent="0.3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6"/>
        <v>3</v>
      </c>
      <c r="P172">
        <f t="shared" si="7"/>
        <v>32.5</v>
      </c>
      <c r="Q172" t="s">
        <v>8308</v>
      </c>
      <c r="R172" t="s">
        <v>8312</v>
      </c>
      <c r="S172" s="9">
        <f t="shared" si="8"/>
        <v>42216.977812500001</v>
      </c>
    </row>
    <row r="173" spans="1:19" ht="43.5" hidden="1" x14ac:dyDescent="0.3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6"/>
        <v>0</v>
      </c>
      <c r="P173">
        <f t="shared" si="7"/>
        <v>1</v>
      </c>
      <c r="Q173" t="s">
        <v>8308</v>
      </c>
      <c r="R173" t="s">
        <v>8312</v>
      </c>
      <c r="S173" s="9">
        <f t="shared" si="8"/>
        <v>42534.180717592593</v>
      </c>
    </row>
    <row r="174" spans="1:19" ht="43.5" hidden="1" x14ac:dyDescent="0.3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6"/>
        <v>0</v>
      </c>
      <c r="P174">
        <f t="shared" si="7"/>
        <v>0</v>
      </c>
      <c r="Q174" t="s">
        <v>8308</v>
      </c>
      <c r="R174" t="s">
        <v>8312</v>
      </c>
      <c r="S174" s="9">
        <f t="shared" si="8"/>
        <v>42047.394942129627</v>
      </c>
    </row>
    <row r="175" spans="1:19" ht="43.5" hidden="1" x14ac:dyDescent="0.3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6"/>
        <v>0</v>
      </c>
      <c r="P175">
        <f t="shared" si="7"/>
        <v>0</v>
      </c>
      <c r="Q175" t="s">
        <v>8308</v>
      </c>
      <c r="R175" t="s">
        <v>8312</v>
      </c>
      <c r="S175" s="9">
        <f t="shared" si="8"/>
        <v>42033.573009259257</v>
      </c>
    </row>
    <row r="176" spans="1:19" ht="43.5" hidden="1" x14ac:dyDescent="0.3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6"/>
        <v>0</v>
      </c>
      <c r="P176">
        <f t="shared" si="7"/>
        <v>0</v>
      </c>
      <c r="Q176" t="s">
        <v>8308</v>
      </c>
      <c r="R176" t="s">
        <v>8312</v>
      </c>
      <c r="S176" s="9">
        <f t="shared" si="8"/>
        <v>42072.758981481486</v>
      </c>
    </row>
    <row r="177" spans="1:19" ht="58" hidden="1" x14ac:dyDescent="0.3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6"/>
        <v>6</v>
      </c>
      <c r="P177">
        <f t="shared" si="7"/>
        <v>49.88</v>
      </c>
      <c r="Q177" t="s">
        <v>8308</v>
      </c>
      <c r="R177" t="s">
        <v>8312</v>
      </c>
      <c r="S177" s="9">
        <f t="shared" si="8"/>
        <v>41855.777905092589</v>
      </c>
    </row>
    <row r="178" spans="1:19" ht="43.5" hidden="1" x14ac:dyDescent="0.3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6"/>
        <v>0</v>
      </c>
      <c r="P178">
        <f t="shared" si="7"/>
        <v>0</v>
      </c>
      <c r="Q178" t="s">
        <v>8308</v>
      </c>
      <c r="R178" t="s">
        <v>8312</v>
      </c>
      <c r="S178" s="9">
        <f t="shared" si="8"/>
        <v>42191.824062500003</v>
      </c>
    </row>
    <row r="179" spans="1:19" ht="29" hidden="1" x14ac:dyDescent="0.3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6"/>
        <v>40</v>
      </c>
      <c r="P179">
        <f t="shared" si="7"/>
        <v>25.71</v>
      </c>
      <c r="Q179" t="s">
        <v>8308</v>
      </c>
      <c r="R179" t="s">
        <v>8312</v>
      </c>
      <c r="S179" s="9">
        <f t="shared" si="8"/>
        <v>42070.047754629632</v>
      </c>
    </row>
    <row r="180" spans="1:19" ht="29" hidden="1" x14ac:dyDescent="0.3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6"/>
        <v>0</v>
      </c>
      <c r="P180">
        <f t="shared" si="7"/>
        <v>0</v>
      </c>
      <c r="Q180" t="s">
        <v>8308</v>
      </c>
      <c r="R180" t="s">
        <v>8312</v>
      </c>
      <c r="S180" s="9">
        <f t="shared" si="8"/>
        <v>42304.955381944441</v>
      </c>
    </row>
    <row r="181" spans="1:19" ht="29" hidden="1" x14ac:dyDescent="0.3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6"/>
        <v>20</v>
      </c>
      <c r="P181">
        <f t="shared" si="7"/>
        <v>100</v>
      </c>
      <c r="Q181" t="s">
        <v>8308</v>
      </c>
      <c r="R181" t="s">
        <v>8312</v>
      </c>
      <c r="S181" s="9">
        <f t="shared" si="8"/>
        <v>42403.080497685187</v>
      </c>
    </row>
    <row r="182" spans="1:19" ht="43.5" hidden="1" x14ac:dyDescent="0.3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6"/>
        <v>33</v>
      </c>
      <c r="P182">
        <f t="shared" si="7"/>
        <v>30.85</v>
      </c>
      <c r="Q182" t="s">
        <v>8308</v>
      </c>
      <c r="R182" t="s">
        <v>8312</v>
      </c>
      <c r="S182" s="9">
        <f t="shared" si="8"/>
        <v>42067.991238425922</v>
      </c>
    </row>
    <row r="183" spans="1:19" ht="43.5" hidden="1" x14ac:dyDescent="0.3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6"/>
        <v>21</v>
      </c>
      <c r="P183">
        <f t="shared" si="7"/>
        <v>180.5</v>
      </c>
      <c r="Q183" t="s">
        <v>8308</v>
      </c>
      <c r="R183" t="s">
        <v>8312</v>
      </c>
      <c r="S183" s="9">
        <f t="shared" si="8"/>
        <v>42147.741840277777</v>
      </c>
    </row>
    <row r="184" spans="1:19" ht="58" hidden="1" x14ac:dyDescent="0.3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6"/>
        <v>0</v>
      </c>
      <c r="P184">
        <f t="shared" si="7"/>
        <v>0</v>
      </c>
      <c r="Q184" t="s">
        <v>8308</v>
      </c>
      <c r="R184" t="s">
        <v>8312</v>
      </c>
      <c r="S184" s="9">
        <f t="shared" si="8"/>
        <v>42712.011944444443</v>
      </c>
    </row>
    <row r="185" spans="1:19" hidden="1" x14ac:dyDescent="0.35">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6"/>
        <v>36</v>
      </c>
      <c r="P185">
        <f t="shared" si="7"/>
        <v>373.5</v>
      </c>
      <c r="Q185" t="s">
        <v>8308</v>
      </c>
      <c r="R185" t="s">
        <v>8312</v>
      </c>
      <c r="S185" s="9">
        <f t="shared" si="8"/>
        <v>41939.810300925928</v>
      </c>
    </row>
    <row r="186" spans="1:19" ht="58" hidden="1" x14ac:dyDescent="0.3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6"/>
        <v>3</v>
      </c>
      <c r="P186">
        <f t="shared" si="7"/>
        <v>25.5</v>
      </c>
      <c r="Q186" t="s">
        <v>8308</v>
      </c>
      <c r="R186" t="s">
        <v>8312</v>
      </c>
      <c r="S186" s="9">
        <f t="shared" si="8"/>
        <v>41825.791226851856</v>
      </c>
    </row>
    <row r="187" spans="1:19" hidden="1" x14ac:dyDescent="0.35">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6"/>
        <v>6</v>
      </c>
      <c r="P187">
        <f t="shared" si="7"/>
        <v>220</v>
      </c>
      <c r="Q187" t="s">
        <v>8308</v>
      </c>
      <c r="R187" t="s">
        <v>8312</v>
      </c>
      <c r="S187" s="9">
        <f t="shared" si="8"/>
        <v>42570.91133101852</v>
      </c>
    </row>
    <row r="188" spans="1:19" ht="43.5" hidden="1" x14ac:dyDescent="0.3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6"/>
        <v>0</v>
      </c>
      <c r="P188">
        <f t="shared" si="7"/>
        <v>0</v>
      </c>
      <c r="Q188" t="s">
        <v>8308</v>
      </c>
      <c r="R188" t="s">
        <v>8312</v>
      </c>
      <c r="S188" s="9">
        <f t="shared" si="8"/>
        <v>42767.812893518523</v>
      </c>
    </row>
    <row r="189" spans="1:19" ht="43.5" hidden="1" x14ac:dyDescent="0.3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6"/>
        <v>16</v>
      </c>
      <c r="P189">
        <f t="shared" si="7"/>
        <v>160</v>
      </c>
      <c r="Q189" t="s">
        <v>8308</v>
      </c>
      <c r="R189" t="s">
        <v>8312</v>
      </c>
      <c r="S189" s="9">
        <f t="shared" si="8"/>
        <v>42182.234456018516</v>
      </c>
    </row>
    <row r="190" spans="1:19" ht="58" hidden="1" x14ac:dyDescent="0.3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6"/>
        <v>0</v>
      </c>
      <c r="P190">
        <f t="shared" si="7"/>
        <v>0</v>
      </c>
      <c r="Q190" t="s">
        <v>8308</v>
      </c>
      <c r="R190" t="s">
        <v>8312</v>
      </c>
      <c r="S190" s="9">
        <f t="shared" si="8"/>
        <v>41857.18304398148</v>
      </c>
    </row>
    <row r="191" spans="1:19" ht="43.5" hidden="1" x14ac:dyDescent="0.3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6"/>
        <v>0</v>
      </c>
      <c r="P191">
        <f t="shared" si="7"/>
        <v>69</v>
      </c>
      <c r="Q191" t="s">
        <v>8308</v>
      </c>
      <c r="R191" t="s">
        <v>8312</v>
      </c>
      <c r="S191" s="9">
        <f t="shared" si="8"/>
        <v>42556.690706018519</v>
      </c>
    </row>
    <row r="192" spans="1:19" hidden="1" x14ac:dyDescent="0.35">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6"/>
        <v>0</v>
      </c>
      <c r="P192">
        <f t="shared" si="7"/>
        <v>50</v>
      </c>
      <c r="Q192" t="s">
        <v>8308</v>
      </c>
      <c r="R192" t="s">
        <v>8312</v>
      </c>
      <c r="S192" s="9">
        <f t="shared" si="8"/>
        <v>42527.650995370372</v>
      </c>
    </row>
    <row r="193" spans="1:19" ht="43.5" hidden="1" x14ac:dyDescent="0.3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6"/>
        <v>5</v>
      </c>
      <c r="P193">
        <f t="shared" si="7"/>
        <v>83.33</v>
      </c>
      <c r="Q193" t="s">
        <v>8308</v>
      </c>
      <c r="R193" t="s">
        <v>8312</v>
      </c>
      <c r="S193" s="9">
        <f t="shared" si="8"/>
        <v>42239.441412037035</v>
      </c>
    </row>
    <row r="194" spans="1:19" ht="58" hidden="1" x14ac:dyDescent="0.3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ref="O194:O257" si="9">ROUND((E194/D194)*100,0)</f>
        <v>0</v>
      </c>
      <c r="P194">
        <f t="shared" si="7"/>
        <v>5.67</v>
      </c>
      <c r="Q194" t="s">
        <v>8308</v>
      </c>
      <c r="R194" t="s">
        <v>8312</v>
      </c>
      <c r="S194" s="9">
        <f t="shared" si="8"/>
        <v>41899.792037037041</v>
      </c>
    </row>
    <row r="195" spans="1:19" ht="58" hidden="1" x14ac:dyDescent="0.3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si="9"/>
        <v>0</v>
      </c>
      <c r="P195">
        <f t="shared" ref="P195:P258" si="10">IFERROR(ROUND(E195/L195,2),0)</f>
        <v>0</v>
      </c>
      <c r="Q195" t="s">
        <v>8308</v>
      </c>
      <c r="R195" t="s">
        <v>8312</v>
      </c>
      <c r="S195" s="9">
        <f t="shared" ref="S195:S258" si="11">(((J195/60)/60)/24)+DATE(1970,1,1)</f>
        <v>41911.934791666667</v>
      </c>
    </row>
    <row r="196" spans="1:19" ht="43.5" hidden="1" x14ac:dyDescent="0.3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9"/>
        <v>0</v>
      </c>
      <c r="P196">
        <f t="shared" si="10"/>
        <v>1</v>
      </c>
      <c r="Q196" t="s">
        <v>8308</v>
      </c>
      <c r="R196" t="s">
        <v>8312</v>
      </c>
      <c r="S196" s="9">
        <f t="shared" si="11"/>
        <v>42375.996886574074</v>
      </c>
    </row>
    <row r="197" spans="1:19" ht="43.5" hidden="1" x14ac:dyDescent="0.3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9"/>
        <v>0</v>
      </c>
      <c r="P197">
        <f t="shared" si="10"/>
        <v>0</v>
      </c>
      <c r="Q197" t="s">
        <v>8308</v>
      </c>
      <c r="R197" t="s">
        <v>8312</v>
      </c>
      <c r="S197" s="9">
        <f t="shared" si="11"/>
        <v>42135.67050925926</v>
      </c>
    </row>
    <row r="198" spans="1:19" ht="43.5" hidden="1" x14ac:dyDescent="0.3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9"/>
        <v>42</v>
      </c>
      <c r="P198">
        <f t="shared" si="10"/>
        <v>77.11</v>
      </c>
      <c r="Q198" t="s">
        <v>8308</v>
      </c>
      <c r="R198" t="s">
        <v>8312</v>
      </c>
      <c r="S198" s="9">
        <f t="shared" si="11"/>
        <v>42259.542800925927</v>
      </c>
    </row>
    <row r="199" spans="1:19" ht="43.5" hidden="1" x14ac:dyDescent="0.3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9"/>
        <v>10</v>
      </c>
      <c r="P199">
        <f t="shared" si="10"/>
        <v>32.75</v>
      </c>
      <c r="Q199" t="s">
        <v>8308</v>
      </c>
      <c r="R199" t="s">
        <v>8312</v>
      </c>
      <c r="S199" s="9">
        <f t="shared" si="11"/>
        <v>42741.848379629635</v>
      </c>
    </row>
    <row r="200" spans="1:19" ht="43.5" hidden="1" x14ac:dyDescent="0.3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9"/>
        <v>1</v>
      </c>
      <c r="P200">
        <f t="shared" si="10"/>
        <v>46.5</v>
      </c>
      <c r="Q200" t="s">
        <v>8308</v>
      </c>
      <c r="R200" t="s">
        <v>8312</v>
      </c>
      <c r="S200" s="9">
        <f t="shared" si="11"/>
        <v>41887.383356481485</v>
      </c>
    </row>
    <row r="201" spans="1:19" ht="43.5" hidden="1" x14ac:dyDescent="0.3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9"/>
        <v>0</v>
      </c>
      <c r="P201">
        <f t="shared" si="10"/>
        <v>0</v>
      </c>
      <c r="Q201" t="s">
        <v>8308</v>
      </c>
      <c r="R201" t="s">
        <v>8312</v>
      </c>
      <c r="S201" s="9">
        <f t="shared" si="11"/>
        <v>42584.123865740738</v>
      </c>
    </row>
    <row r="202" spans="1:19" ht="29" hidden="1" x14ac:dyDescent="0.3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9"/>
        <v>26</v>
      </c>
      <c r="P202">
        <f t="shared" si="10"/>
        <v>87.31</v>
      </c>
      <c r="Q202" t="s">
        <v>8308</v>
      </c>
      <c r="R202" t="s">
        <v>8312</v>
      </c>
      <c r="S202" s="9">
        <f t="shared" si="11"/>
        <v>41867.083368055559</v>
      </c>
    </row>
    <row r="203" spans="1:19" ht="43.5" hidden="1" x14ac:dyDescent="0.3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9"/>
        <v>58</v>
      </c>
      <c r="P203">
        <f t="shared" si="10"/>
        <v>54.29</v>
      </c>
      <c r="Q203" t="s">
        <v>8308</v>
      </c>
      <c r="R203" t="s">
        <v>8312</v>
      </c>
      <c r="S203" s="9">
        <f t="shared" si="11"/>
        <v>42023.818622685183</v>
      </c>
    </row>
    <row r="204" spans="1:19" hidden="1" x14ac:dyDescent="0.35">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9"/>
        <v>0</v>
      </c>
      <c r="P204">
        <f t="shared" si="10"/>
        <v>0</v>
      </c>
      <c r="Q204" t="s">
        <v>8308</v>
      </c>
      <c r="R204" t="s">
        <v>8312</v>
      </c>
      <c r="S204" s="9">
        <f t="shared" si="11"/>
        <v>42255.927824074075</v>
      </c>
    </row>
    <row r="205" spans="1:19" ht="43.5" hidden="1" x14ac:dyDescent="0.3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9"/>
        <v>30</v>
      </c>
      <c r="P205">
        <f t="shared" si="10"/>
        <v>93.25</v>
      </c>
      <c r="Q205" t="s">
        <v>8308</v>
      </c>
      <c r="R205" t="s">
        <v>8312</v>
      </c>
      <c r="S205" s="9">
        <f t="shared" si="11"/>
        <v>41973.847962962958</v>
      </c>
    </row>
    <row r="206" spans="1:19" ht="43.5" hidden="1" x14ac:dyDescent="0.3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9"/>
        <v>51</v>
      </c>
      <c r="P206">
        <f t="shared" si="10"/>
        <v>117.68</v>
      </c>
      <c r="Q206" t="s">
        <v>8308</v>
      </c>
      <c r="R206" t="s">
        <v>8312</v>
      </c>
      <c r="S206" s="9">
        <f t="shared" si="11"/>
        <v>42556.583368055552</v>
      </c>
    </row>
    <row r="207" spans="1:19" ht="43.5" hidden="1" x14ac:dyDescent="0.3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9"/>
        <v>16</v>
      </c>
      <c r="P207">
        <f t="shared" si="10"/>
        <v>76.47</v>
      </c>
      <c r="Q207" t="s">
        <v>8308</v>
      </c>
      <c r="R207" t="s">
        <v>8312</v>
      </c>
      <c r="S207" s="9">
        <f t="shared" si="11"/>
        <v>42248.632199074069</v>
      </c>
    </row>
    <row r="208" spans="1:19" ht="43.5" hidden="1" x14ac:dyDescent="0.3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9"/>
        <v>0</v>
      </c>
      <c r="P208">
        <f t="shared" si="10"/>
        <v>0</v>
      </c>
      <c r="Q208" t="s">
        <v>8308</v>
      </c>
      <c r="R208" t="s">
        <v>8312</v>
      </c>
      <c r="S208" s="9">
        <f t="shared" si="11"/>
        <v>42567.004432870366</v>
      </c>
    </row>
    <row r="209" spans="1:19" ht="43.5" hidden="1" x14ac:dyDescent="0.3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9"/>
        <v>15</v>
      </c>
      <c r="P209">
        <f t="shared" si="10"/>
        <v>163.85</v>
      </c>
      <c r="Q209" t="s">
        <v>8308</v>
      </c>
      <c r="R209" t="s">
        <v>8312</v>
      </c>
      <c r="S209" s="9">
        <f t="shared" si="11"/>
        <v>41978.197199074071</v>
      </c>
    </row>
    <row r="210" spans="1:19" ht="58" hidden="1" x14ac:dyDescent="0.3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9"/>
        <v>0</v>
      </c>
      <c r="P210">
        <f t="shared" si="10"/>
        <v>0</v>
      </c>
      <c r="Q210" t="s">
        <v>8308</v>
      </c>
      <c r="R210" t="s">
        <v>8312</v>
      </c>
      <c r="S210" s="9">
        <f t="shared" si="11"/>
        <v>41959.369988425926</v>
      </c>
    </row>
    <row r="211" spans="1:19" ht="58" hidden="1" x14ac:dyDescent="0.3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9"/>
        <v>0</v>
      </c>
      <c r="P211">
        <f t="shared" si="10"/>
        <v>0</v>
      </c>
      <c r="Q211" t="s">
        <v>8308</v>
      </c>
      <c r="R211" t="s">
        <v>8312</v>
      </c>
      <c r="S211" s="9">
        <f t="shared" si="11"/>
        <v>42165.922858796301</v>
      </c>
    </row>
    <row r="212" spans="1:19" ht="43.5" hidden="1" x14ac:dyDescent="0.3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9"/>
        <v>25</v>
      </c>
      <c r="P212">
        <f t="shared" si="10"/>
        <v>91.82</v>
      </c>
      <c r="Q212" t="s">
        <v>8308</v>
      </c>
      <c r="R212" t="s">
        <v>8312</v>
      </c>
      <c r="S212" s="9">
        <f t="shared" si="11"/>
        <v>42249.064722222218</v>
      </c>
    </row>
    <row r="213" spans="1:19" ht="43.5" hidden="1" x14ac:dyDescent="0.3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9"/>
        <v>45</v>
      </c>
      <c r="P213">
        <f t="shared" si="10"/>
        <v>185.83</v>
      </c>
      <c r="Q213" t="s">
        <v>8308</v>
      </c>
      <c r="R213" t="s">
        <v>8312</v>
      </c>
      <c r="S213" s="9">
        <f t="shared" si="11"/>
        <v>42236.159918981488</v>
      </c>
    </row>
    <row r="214" spans="1:19" ht="29" hidden="1" x14ac:dyDescent="0.3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9"/>
        <v>0</v>
      </c>
      <c r="P214">
        <f t="shared" si="10"/>
        <v>1</v>
      </c>
      <c r="Q214" t="s">
        <v>8308</v>
      </c>
      <c r="R214" t="s">
        <v>8312</v>
      </c>
      <c r="S214" s="9">
        <f t="shared" si="11"/>
        <v>42416.881018518514</v>
      </c>
    </row>
    <row r="215" spans="1:19" ht="43.5" hidden="1" x14ac:dyDescent="0.3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9"/>
        <v>0</v>
      </c>
      <c r="P215">
        <f t="shared" si="10"/>
        <v>20</v>
      </c>
      <c r="Q215" t="s">
        <v>8308</v>
      </c>
      <c r="R215" t="s">
        <v>8312</v>
      </c>
      <c r="S215" s="9">
        <f t="shared" si="11"/>
        <v>42202.594293981485</v>
      </c>
    </row>
    <row r="216" spans="1:19" ht="58" hidden="1" x14ac:dyDescent="0.3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9"/>
        <v>0</v>
      </c>
      <c r="P216">
        <f t="shared" si="10"/>
        <v>1</v>
      </c>
      <c r="Q216" t="s">
        <v>8308</v>
      </c>
      <c r="R216" t="s">
        <v>8312</v>
      </c>
      <c r="S216" s="9">
        <f t="shared" si="11"/>
        <v>42009.64061342593</v>
      </c>
    </row>
    <row r="217" spans="1:19" ht="43.5" hidden="1" x14ac:dyDescent="0.3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9"/>
        <v>0</v>
      </c>
      <c r="P217">
        <f t="shared" si="10"/>
        <v>10</v>
      </c>
      <c r="Q217" t="s">
        <v>8308</v>
      </c>
      <c r="R217" t="s">
        <v>8312</v>
      </c>
      <c r="S217" s="9">
        <f t="shared" si="11"/>
        <v>42375.230115740742</v>
      </c>
    </row>
    <row r="218" spans="1:19" ht="43.5" hidden="1" x14ac:dyDescent="0.3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9"/>
        <v>56</v>
      </c>
      <c r="P218">
        <f t="shared" si="10"/>
        <v>331.54</v>
      </c>
      <c r="Q218" t="s">
        <v>8308</v>
      </c>
      <c r="R218" t="s">
        <v>8312</v>
      </c>
      <c r="S218" s="9">
        <f t="shared" si="11"/>
        <v>42066.958761574075</v>
      </c>
    </row>
    <row r="219" spans="1:19" hidden="1" x14ac:dyDescent="0.35">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9"/>
        <v>12</v>
      </c>
      <c r="P219">
        <f t="shared" si="10"/>
        <v>314.29000000000002</v>
      </c>
      <c r="Q219" t="s">
        <v>8308</v>
      </c>
      <c r="R219" t="s">
        <v>8312</v>
      </c>
      <c r="S219" s="9">
        <f t="shared" si="11"/>
        <v>41970.64061342593</v>
      </c>
    </row>
    <row r="220" spans="1:19" ht="43.5" hidden="1" x14ac:dyDescent="0.3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9"/>
        <v>2</v>
      </c>
      <c r="P220">
        <f t="shared" si="10"/>
        <v>100</v>
      </c>
      <c r="Q220" t="s">
        <v>8308</v>
      </c>
      <c r="R220" t="s">
        <v>8312</v>
      </c>
      <c r="S220" s="9">
        <f t="shared" si="11"/>
        <v>42079.628344907411</v>
      </c>
    </row>
    <row r="221" spans="1:19" ht="29" hidden="1" x14ac:dyDescent="0.3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9"/>
        <v>18</v>
      </c>
      <c r="P221">
        <f t="shared" si="10"/>
        <v>115.99</v>
      </c>
      <c r="Q221" t="s">
        <v>8308</v>
      </c>
      <c r="R221" t="s">
        <v>8312</v>
      </c>
      <c r="S221" s="9">
        <f t="shared" si="11"/>
        <v>42429.326678240745</v>
      </c>
    </row>
    <row r="222" spans="1:19" ht="43.5" hidden="1" x14ac:dyDescent="0.3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9"/>
        <v>1</v>
      </c>
      <c r="P222">
        <f t="shared" si="10"/>
        <v>120</v>
      </c>
      <c r="Q222" t="s">
        <v>8308</v>
      </c>
      <c r="R222" t="s">
        <v>8312</v>
      </c>
      <c r="S222" s="9">
        <f t="shared" si="11"/>
        <v>42195.643865740742</v>
      </c>
    </row>
    <row r="223" spans="1:19" hidden="1" x14ac:dyDescent="0.35">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9"/>
        <v>0</v>
      </c>
      <c r="P223">
        <f t="shared" si="10"/>
        <v>0</v>
      </c>
      <c r="Q223" t="s">
        <v>8308</v>
      </c>
      <c r="R223" t="s">
        <v>8312</v>
      </c>
      <c r="S223" s="9">
        <f t="shared" si="11"/>
        <v>42031.837546296301</v>
      </c>
    </row>
    <row r="224" spans="1:19" ht="43.5" hidden="1" x14ac:dyDescent="0.3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9"/>
        <v>13</v>
      </c>
      <c r="P224">
        <f t="shared" si="10"/>
        <v>65</v>
      </c>
      <c r="Q224" t="s">
        <v>8308</v>
      </c>
      <c r="R224" t="s">
        <v>8312</v>
      </c>
      <c r="S224" s="9">
        <f t="shared" si="11"/>
        <v>42031.769884259258</v>
      </c>
    </row>
    <row r="225" spans="1:19" ht="58" hidden="1" x14ac:dyDescent="0.3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9"/>
        <v>0</v>
      </c>
      <c r="P225">
        <f t="shared" si="10"/>
        <v>0</v>
      </c>
      <c r="Q225" t="s">
        <v>8308</v>
      </c>
      <c r="R225" t="s">
        <v>8312</v>
      </c>
      <c r="S225" s="9">
        <f t="shared" si="11"/>
        <v>42482.048032407409</v>
      </c>
    </row>
    <row r="226" spans="1:19" ht="58" hidden="1" x14ac:dyDescent="0.3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9"/>
        <v>0</v>
      </c>
      <c r="P226">
        <f t="shared" si="10"/>
        <v>0</v>
      </c>
      <c r="Q226" t="s">
        <v>8308</v>
      </c>
      <c r="R226" t="s">
        <v>8312</v>
      </c>
      <c r="S226" s="9">
        <f t="shared" si="11"/>
        <v>42135.235254629632</v>
      </c>
    </row>
    <row r="227" spans="1:19" ht="43.5" hidden="1" x14ac:dyDescent="0.3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9"/>
        <v>0</v>
      </c>
      <c r="P227">
        <f t="shared" si="10"/>
        <v>0</v>
      </c>
      <c r="Q227" t="s">
        <v>8308</v>
      </c>
      <c r="R227" t="s">
        <v>8312</v>
      </c>
      <c r="S227" s="9">
        <f t="shared" si="11"/>
        <v>42438.961273148147</v>
      </c>
    </row>
    <row r="228" spans="1:19" ht="43.5" hidden="1" x14ac:dyDescent="0.3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9"/>
        <v>1</v>
      </c>
      <c r="P228">
        <f t="shared" si="10"/>
        <v>125</v>
      </c>
      <c r="Q228" t="s">
        <v>8308</v>
      </c>
      <c r="R228" t="s">
        <v>8312</v>
      </c>
      <c r="S228" s="9">
        <f t="shared" si="11"/>
        <v>42106.666018518517</v>
      </c>
    </row>
    <row r="229" spans="1:19" ht="43.5" hidden="1" x14ac:dyDescent="0.3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9"/>
        <v>0</v>
      </c>
      <c r="P229">
        <f t="shared" si="10"/>
        <v>0</v>
      </c>
      <c r="Q229" t="s">
        <v>8308</v>
      </c>
      <c r="R229" t="s">
        <v>8312</v>
      </c>
      <c r="S229" s="9">
        <f t="shared" si="11"/>
        <v>42164.893993055557</v>
      </c>
    </row>
    <row r="230" spans="1:19" ht="29" hidden="1" x14ac:dyDescent="0.3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9"/>
        <v>0</v>
      </c>
      <c r="P230">
        <f t="shared" si="10"/>
        <v>0</v>
      </c>
      <c r="Q230" t="s">
        <v>8308</v>
      </c>
      <c r="R230" t="s">
        <v>8312</v>
      </c>
      <c r="S230" s="9">
        <f t="shared" si="11"/>
        <v>42096.686400462961</v>
      </c>
    </row>
    <row r="231" spans="1:19" ht="43.5" hidden="1" x14ac:dyDescent="0.3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9"/>
        <v>0</v>
      </c>
      <c r="P231">
        <f t="shared" si="10"/>
        <v>0</v>
      </c>
      <c r="Q231" t="s">
        <v>8308</v>
      </c>
      <c r="R231" t="s">
        <v>8312</v>
      </c>
      <c r="S231" s="9">
        <f t="shared" si="11"/>
        <v>42383.933993055558</v>
      </c>
    </row>
    <row r="232" spans="1:19" ht="43.5" hidden="1" x14ac:dyDescent="0.3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9"/>
        <v>0</v>
      </c>
      <c r="P232">
        <f t="shared" si="10"/>
        <v>30</v>
      </c>
      <c r="Q232" t="s">
        <v>8308</v>
      </c>
      <c r="R232" t="s">
        <v>8312</v>
      </c>
      <c r="S232" s="9">
        <f t="shared" si="11"/>
        <v>42129.777210648142</v>
      </c>
    </row>
    <row r="233" spans="1:19" ht="43.5" hidden="1" x14ac:dyDescent="0.3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9"/>
        <v>0</v>
      </c>
      <c r="P233">
        <f t="shared" si="10"/>
        <v>0</v>
      </c>
      <c r="Q233" t="s">
        <v>8308</v>
      </c>
      <c r="R233" t="s">
        <v>8312</v>
      </c>
      <c r="S233" s="9">
        <f t="shared" si="11"/>
        <v>42341.958923611113</v>
      </c>
    </row>
    <row r="234" spans="1:19" ht="43.5" hidden="1" x14ac:dyDescent="0.3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9"/>
        <v>3</v>
      </c>
      <c r="P234">
        <f t="shared" si="10"/>
        <v>15.71</v>
      </c>
      <c r="Q234" t="s">
        <v>8308</v>
      </c>
      <c r="R234" t="s">
        <v>8312</v>
      </c>
      <c r="S234" s="9">
        <f t="shared" si="11"/>
        <v>42032.82576388889</v>
      </c>
    </row>
    <row r="235" spans="1:19" ht="43.5" hidden="1" x14ac:dyDescent="0.3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9"/>
        <v>0</v>
      </c>
      <c r="P235">
        <f t="shared" si="10"/>
        <v>0</v>
      </c>
      <c r="Q235" t="s">
        <v>8308</v>
      </c>
      <c r="R235" t="s">
        <v>8312</v>
      </c>
      <c r="S235" s="9">
        <f t="shared" si="11"/>
        <v>42612.911712962959</v>
      </c>
    </row>
    <row r="236" spans="1:19" ht="58" hidden="1" x14ac:dyDescent="0.3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9"/>
        <v>40</v>
      </c>
      <c r="P236">
        <f t="shared" si="10"/>
        <v>80.2</v>
      </c>
      <c r="Q236" t="s">
        <v>8308</v>
      </c>
      <c r="R236" t="s">
        <v>8312</v>
      </c>
      <c r="S236" s="9">
        <f t="shared" si="11"/>
        <v>42136.035405092596</v>
      </c>
    </row>
    <row r="237" spans="1:19" ht="43.5" hidden="1" x14ac:dyDescent="0.3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9"/>
        <v>0</v>
      </c>
      <c r="P237">
        <f t="shared" si="10"/>
        <v>0</v>
      </c>
      <c r="Q237" t="s">
        <v>8308</v>
      </c>
      <c r="R237" t="s">
        <v>8312</v>
      </c>
      <c r="S237" s="9">
        <f t="shared" si="11"/>
        <v>42164.908530092594</v>
      </c>
    </row>
    <row r="238" spans="1:19" ht="43.5" hidden="1" x14ac:dyDescent="0.3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9"/>
        <v>0</v>
      </c>
      <c r="P238">
        <f t="shared" si="10"/>
        <v>0</v>
      </c>
      <c r="Q238" t="s">
        <v>8308</v>
      </c>
      <c r="R238" t="s">
        <v>8312</v>
      </c>
      <c r="S238" s="9">
        <f t="shared" si="11"/>
        <v>42321.08447916666</v>
      </c>
    </row>
    <row r="239" spans="1:19" ht="29" hidden="1" x14ac:dyDescent="0.35">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9"/>
        <v>0</v>
      </c>
      <c r="P239">
        <f t="shared" si="10"/>
        <v>50</v>
      </c>
      <c r="Q239" t="s">
        <v>8308</v>
      </c>
      <c r="R239" t="s">
        <v>8312</v>
      </c>
      <c r="S239" s="9">
        <f t="shared" si="11"/>
        <v>42377.577187499999</v>
      </c>
    </row>
    <row r="240" spans="1:19" ht="43.5" hidden="1" x14ac:dyDescent="0.3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9"/>
        <v>0</v>
      </c>
      <c r="P240">
        <f t="shared" si="10"/>
        <v>0</v>
      </c>
      <c r="Q240" t="s">
        <v>8308</v>
      </c>
      <c r="R240" t="s">
        <v>8312</v>
      </c>
      <c r="S240" s="9">
        <f t="shared" si="11"/>
        <v>42713.962499999994</v>
      </c>
    </row>
    <row r="241" spans="1:19" ht="43.5" hidden="1" x14ac:dyDescent="0.3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9"/>
        <v>25</v>
      </c>
      <c r="P241">
        <f t="shared" si="10"/>
        <v>50</v>
      </c>
      <c r="Q241" t="s">
        <v>8308</v>
      </c>
      <c r="R241" t="s">
        <v>8312</v>
      </c>
      <c r="S241" s="9">
        <f t="shared" si="11"/>
        <v>42297.110300925924</v>
      </c>
    </row>
    <row r="242" spans="1:19" ht="58" hidden="1" x14ac:dyDescent="0.3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9"/>
        <v>108</v>
      </c>
      <c r="P242">
        <f t="shared" si="10"/>
        <v>117.85</v>
      </c>
      <c r="Q242" t="s">
        <v>8308</v>
      </c>
      <c r="R242" t="s">
        <v>8313</v>
      </c>
      <c r="S242" s="9">
        <f t="shared" si="11"/>
        <v>41354.708460648151</v>
      </c>
    </row>
    <row r="243" spans="1:19" ht="43.5" hidden="1" x14ac:dyDescent="0.3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9"/>
        <v>113</v>
      </c>
      <c r="P243">
        <f t="shared" si="10"/>
        <v>109.04</v>
      </c>
      <c r="Q243" t="s">
        <v>8308</v>
      </c>
      <c r="R243" t="s">
        <v>8313</v>
      </c>
      <c r="S243" s="9">
        <f t="shared" si="11"/>
        <v>41949.697962962964</v>
      </c>
    </row>
    <row r="244" spans="1:19" ht="43.5" hidden="1" x14ac:dyDescent="0.3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9"/>
        <v>113</v>
      </c>
      <c r="P244">
        <f t="shared" si="10"/>
        <v>73.02</v>
      </c>
      <c r="Q244" t="s">
        <v>8308</v>
      </c>
      <c r="R244" t="s">
        <v>8313</v>
      </c>
      <c r="S244" s="9">
        <f t="shared" si="11"/>
        <v>40862.492939814816</v>
      </c>
    </row>
    <row r="245" spans="1:19" ht="43.5" hidden="1" x14ac:dyDescent="0.3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9"/>
        <v>103</v>
      </c>
      <c r="P245">
        <f t="shared" si="10"/>
        <v>78.2</v>
      </c>
      <c r="Q245" t="s">
        <v>8308</v>
      </c>
      <c r="R245" t="s">
        <v>8313</v>
      </c>
      <c r="S245" s="9">
        <f t="shared" si="11"/>
        <v>41662.047500000001</v>
      </c>
    </row>
    <row r="246" spans="1:19" ht="58" hidden="1" x14ac:dyDescent="0.35">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9"/>
        <v>114</v>
      </c>
      <c r="P246">
        <f t="shared" si="10"/>
        <v>47.4</v>
      </c>
      <c r="Q246" t="s">
        <v>8308</v>
      </c>
      <c r="R246" t="s">
        <v>8313</v>
      </c>
      <c r="S246" s="9">
        <f t="shared" si="11"/>
        <v>40213.323599537034</v>
      </c>
    </row>
    <row r="247" spans="1:19" ht="43.5" hidden="1" x14ac:dyDescent="0.3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9"/>
        <v>104</v>
      </c>
      <c r="P247">
        <f t="shared" si="10"/>
        <v>54.02</v>
      </c>
      <c r="Q247" t="s">
        <v>8308</v>
      </c>
      <c r="R247" t="s">
        <v>8313</v>
      </c>
      <c r="S247" s="9">
        <f t="shared" si="11"/>
        <v>41107.053067129629</v>
      </c>
    </row>
    <row r="248" spans="1:19" ht="43.5" hidden="1" x14ac:dyDescent="0.3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9"/>
        <v>305</v>
      </c>
      <c r="P248">
        <f t="shared" si="10"/>
        <v>68.489999999999995</v>
      </c>
      <c r="Q248" t="s">
        <v>8308</v>
      </c>
      <c r="R248" t="s">
        <v>8313</v>
      </c>
      <c r="S248" s="9">
        <f t="shared" si="11"/>
        <v>40480.363483796296</v>
      </c>
    </row>
    <row r="249" spans="1:19" ht="58" hidden="1" x14ac:dyDescent="0.35">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9"/>
        <v>134</v>
      </c>
      <c r="P249">
        <f t="shared" si="10"/>
        <v>108.15</v>
      </c>
      <c r="Q249" t="s">
        <v>8308</v>
      </c>
      <c r="R249" t="s">
        <v>8313</v>
      </c>
      <c r="S249" s="9">
        <f t="shared" si="11"/>
        <v>40430.604328703703</v>
      </c>
    </row>
    <row r="250" spans="1:19" ht="43.5" hidden="1" x14ac:dyDescent="0.3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9"/>
        <v>101</v>
      </c>
      <c r="P250">
        <f t="shared" si="10"/>
        <v>589.95000000000005</v>
      </c>
      <c r="Q250" t="s">
        <v>8308</v>
      </c>
      <c r="R250" t="s">
        <v>8313</v>
      </c>
      <c r="S250" s="9">
        <f t="shared" si="11"/>
        <v>40870.774409722224</v>
      </c>
    </row>
    <row r="251" spans="1:19" ht="58" hidden="1" x14ac:dyDescent="0.35">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9"/>
        <v>113</v>
      </c>
      <c r="P251">
        <f t="shared" si="10"/>
        <v>48.05</v>
      </c>
      <c r="Q251" t="s">
        <v>8308</v>
      </c>
      <c r="R251" t="s">
        <v>8313</v>
      </c>
      <c r="S251" s="9">
        <f t="shared" si="11"/>
        <v>40332.923842592594</v>
      </c>
    </row>
    <row r="252" spans="1:19" ht="43.5" hidden="1" x14ac:dyDescent="0.3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9"/>
        <v>106</v>
      </c>
      <c r="P252">
        <f t="shared" si="10"/>
        <v>72.48</v>
      </c>
      <c r="Q252" t="s">
        <v>8308</v>
      </c>
      <c r="R252" t="s">
        <v>8313</v>
      </c>
      <c r="S252" s="9">
        <f t="shared" si="11"/>
        <v>41401.565868055557</v>
      </c>
    </row>
    <row r="253" spans="1:19" ht="43.5" hidden="1" x14ac:dyDescent="0.3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9"/>
        <v>126</v>
      </c>
      <c r="P253">
        <f t="shared" si="10"/>
        <v>57.08</v>
      </c>
      <c r="Q253" t="s">
        <v>8308</v>
      </c>
      <c r="R253" t="s">
        <v>8313</v>
      </c>
      <c r="S253" s="9">
        <f t="shared" si="11"/>
        <v>41013.787569444445</v>
      </c>
    </row>
    <row r="254" spans="1:19" ht="43.5" hidden="1" x14ac:dyDescent="0.3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9"/>
        <v>185</v>
      </c>
      <c r="P254">
        <f t="shared" si="10"/>
        <v>85.44</v>
      </c>
      <c r="Q254" t="s">
        <v>8308</v>
      </c>
      <c r="R254" t="s">
        <v>8313</v>
      </c>
      <c r="S254" s="9">
        <f t="shared" si="11"/>
        <v>40266.662708333337</v>
      </c>
    </row>
    <row r="255" spans="1:19" ht="58" hidden="1" x14ac:dyDescent="0.3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9"/>
        <v>101</v>
      </c>
      <c r="P255">
        <f t="shared" si="10"/>
        <v>215.86</v>
      </c>
      <c r="Q255" t="s">
        <v>8308</v>
      </c>
      <c r="R255" t="s">
        <v>8313</v>
      </c>
      <c r="S255" s="9">
        <f t="shared" si="11"/>
        <v>40924.650868055556</v>
      </c>
    </row>
    <row r="256" spans="1:19" ht="43.5" hidden="1" x14ac:dyDescent="0.3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9"/>
        <v>117</v>
      </c>
      <c r="P256">
        <f t="shared" si="10"/>
        <v>89.39</v>
      </c>
      <c r="Q256" t="s">
        <v>8308</v>
      </c>
      <c r="R256" t="s">
        <v>8313</v>
      </c>
      <c r="S256" s="9">
        <f t="shared" si="11"/>
        <v>42263.952662037031</v>
      </c>
    </row>
    <row r="257" spans="1:19" ht="29" hidden="1" x14ac:dyDescent="0.3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9"/>
        <v>107</v>
      </c>
      <c r="P257">
        <f t="shared" si="10"/>
        <v>45.42</v>
      </c>
      <c r="Q257" t="s">
        <v>8308</v>
      </c>
      <c r="R257" t="s">
        <v>8313</v>
      </c>
      <c r="S257" s="9">
        <f t="shared" si="11"/>
        <v>40588.526412037041</v>
      </c>
    </row>
    <row r="258" spans="1:19" ht="58" hidden="1" x14ac:dyDescent="0.3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ref="O258:O321" si="12">ROUND((E258/D258)*100,0)</f>
        <v>139</v>
      </c>
      <c r="P258">
        <f t="shared" si="10"/>
        <v>65.760000000000005</v>
      </c>
      <c r="Q258" t="s">
        <v>8308</v>
      </c>
      <c r="R258" t="s">
        <v>8313</v>
      </c>
      <c r="S258" s="9">
        <f t="shared" si="11"/>
        <v>41319.769293981481</v>
      </c>
    </row>
    <row r="259" spans="1:19" ht="43.5" hidden="1" x14ac:dyDescent="0.3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si="12"/>
        <v>107</v>
      </c>
      <c r="P259">
        <f t="shared" ref="P259:P322" si="13">IFERROR(ROUND(E259/L259,2),0)</f>
        <v>66.7</v>
      </c>
      <c r="Q259" t="s">
        <v>8308</v>
      </c>
      <c r="R259" t="s">
        <v>8313</v>
      </c>
      <c r="S259" s="9">
        <f t="shared" ref="S259:S322" si="14">(((J259/60)/60)/24)+DATE(1970,1,1)</f>
        <v>42479.626875000002</v>
      </c>
    </row>
    <row r="260" spans="1:19" ht="58" hidden="1" x14ac:dyDescent="0.3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12"/>
        <v>191</v>
      </c>
      <c r="P260">
        <f t="shared" si="13"/>
        <v>83.35</v>
      </c>
      <c r="Q260" t="s">
        <v>8308</v>
      </c>
      <c r="R260" t="s">
        <v>8313</v>
      </c>
      <c r="S260" s="9">
        <f t="shared" si="14"/>
        <v>40682.051689814813</v>
      </c>
    </row>
    <row r="261" spans="1:19" ht="58" hidden="1" x14ac:dyDescent="0.3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12"/>
        <v>132</v>
      </c>
      <c r="P261">
        <f t="shared" si="13"/>
        <v>105.05</v>
      </c>
      <c r="Q261" t="s">
        <v>8308</v>
      </c>
      <c r="R261" t="s">
        <v>8313</v>
      </c>
      <c r="S261" s="9">
        <f t="shared" si="14"/>
        <v>42072.738067129627</v>
      </c>
    </row>
    <row r="262" spans="1:19" ht="43.5" hidden="1" x14ac:dyDescent="0.3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12"/>
        <v>106</v>
      </c>
      <c r="P262">
        <f t="shared" si="13"/>
        <v>120.91</v>
      </c>
      <c r="Q262" t="s">
        <v>8308</v>
      </c>
      <c r="R262" t="s">
        <v>8313</v>
      </c>
      <c r="S262" s="9">
        <f t="shared" si="14"/>
        <v>40330.755543981482</v>
      </c>
    </row>
    <row r="263" spans="1:19" ht="29" hidden="1" x14ac:dyDescent="0.3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12"/>
        <v>107</v>
      </c>
      <c r="P263">
        <f t="shared" si="13"/>
        <v>97.64</v>
      </c>
      <c r="Q263" t="s">
        <v>8308</v>
      </c>
      <c r="R263" t="s">
        <v>8313</v>
      </c>
      <c r="S263" s="9">
        <f t="shared" si="14"/>
        <v>41017.885462962964</v>
      </c>
    </row>
    <row r="264" spans="1:19" ht="29" hidden="1" x14ac:dyDescent="0.3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12"/>
        <v>240</v>
      </c>
      <c r="P264">
        <f t="shared" si="13"/>
        <v>41.38</v>
      </c>
      <c r="Q264" t="s">
        <v>8308</v>
      </c>
      <c r="R264" t="s">
        <v>8313</v>
      </c>
      <c r="S264" s="9">
        <f t="shared" si="14"/>
        <v>40555.24800925926</v>
      </c>
    </row>
    <row r="265" spans="1:19" ht="58" hidden="1" x14ac:dyDescent="0.35">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12"/>
        <v>118</v>
      </c>
      <c r="P265">
        <f t="shared" si="13"/>
        <v>30.65</v>
      </c>
      <c r="Q265" t="s">
        <v>8308</v>
      </c>
      <c r="R265" t="s">
        <v>8313</v>
      </c>
      <c r="S265" s="9">
        <f t="shared" si="14"/>
        <v>41149.954791666663</v>
      </c>
    </row>
    <row r="266" spans="1:19" ht="58" hidden="1" x14ac:dyDescent="0.35">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12"/>
        <v>118</v>
      </c>
      <c r="P266">
        <f t="shared" si="13"/>
        <v>64.95</v>
      </c>
      <c r="Q266" t="s">
        <v>8308</v>
      </c>
      <c r="R266" t="s">
        <v>8313</v>
      </c>
      <c r="S266" s="9">
        <f t="shared" si="14"/>
        <v>41010.620312500003</v>
      </c>
    </row>
    <row r="267" spans="1:19" ht="58" hidden="1" x14ac:dyDescent="0.35">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12"/>
        <v>111</v>
      </c>
      <c r="P267">
        <f t="shared" si="13"/>
        <v>95.78</v>
      </c>
      <c r="Q267" t="s">
        <v>8308</v>
      </c>
      <c r="R267" t="s">
        <v>8313</v>
      </c>
      <c r="S267" s="9">
        <f t="shared" si="14"/>
        <v>40267.245717592588</v>
      </c>
    </row>
    <row r="268" spans="1:19" ht="58" hidden="1" x14ac:dyDescent="0.35">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12"/>
        <v>146</v>
      </c>
      <c r="P268">
        <f t="shared" si="13"/>
        <v>40.42</v>
      </c>
      <c r="Q268" t="s">
        <v>8308</v>
      </c>
      <c r="R268" t="s">
        <v>8313</v>
      </c>
      <c r="S268" s="9">
        <f t="shared" si="14"/>
        <v>40205.174849537041</v>
      </c>
    </row>
    <row r="269" spans="1:19" ht="43.5" hidden="1" x14ac:dyDescent="0.3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12"/>
        <v>132</v>
      </c>
      <c r="P269">
        <f t="shared" si="13"/>
        <v>78.58</v>
      </c>
      <c r="Q269" t="s">
        <v>8308</v>
      </c>
      <c r="R269" t="s">
        <v>8313</v>
      </c>
      <c r="S269" s="9">
        <f t="shared" si="14"/>
        <v>41785.452534722222</v>
      </c>
    </row>
    <row r="270" spans="1:19" ht="43.5" hidden="1" x14ac:dyDescent="0.3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12"/>
        <v>111</v>
      </c>
      <c r="P270">
        <f t="shared" si="13"/>
        <v>50.18</v>
      </c>
      <c r="Q270" t="s">
        <v>8308</v>
      </c>
      <c r="R270" t="s">
        <v>8313</v>
      </c>
      <c r="S270" s="9">
        <f t="shared" si="14"/>
        <v>40809.15252314815</v>
      </c>
    </row>
    <row r="271" spans="1:19" ht="43.5" hidden="1" x14ac:dyDescent="0.3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12"/>
        <v>147</v>
      </c>
      <c r="P271">
        <f t="shared" si="13"/>
        <v>92.25</v>
      </c>
      <c r="Q271" t="s">
        <v>8308</v>
      </c>
      <c r="R271" t="s">
        <v>8313</v>
      </c>
      <c r="S271" s="9">
        <f t="shared" si="14"/>
        <v>42758.197013888886</v>
      </c>
    </row>
    <row r="272" spans="1:19" ht="43.5" hidden="1" x14ac:dyDescent="0.3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12"/>
        <v>153</v>
      </c>
      <c r="P272">
        <f t="shared" si="13"/>
        <v>57.54</v>
      </c>
      <c r="Q272" t="s">
        <v>8308</v>
      </c>
      <c r="R272" t="s">
        <v>8313</v>
      </c>
      <c r="S272" s="9">
        <f t="shared" si="14"/>
        <v>40637.866550925923</v>
      </c>
    </row>
    <row r="273" spans="1:19" ht="43.5" hidden="1" x14ac:dyDescent="0.3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12"/>
        <v>105</v>
      </c>
      <c r="P273">
        <f t="shared" si="13"/>
        <v>109.42</v>
      </c>
      <c r="Q273" t="s">
        <v>8308</v>
      </c>
      <c r="R273" t="s">
        <v>8313</v>
      </c>
      <c r="S273" s="9">
        <f t="shared" si="14"/>
        <v>41612.10024305556</v>
      </c>
    </row>
    <row r="274" spans="1:19" ht="43.5" hidden="1" x14ac:dyDescent="0.3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12"/>
        <v>177</v>
      </c>
      <c r="P274">
        <f t="shared" si="13"/>
        <v>81.89</v>
      </c>
      <c r="Q274" t="s">
        <v>8308</v>
      </c>
      <c r="R274" t="s">
        <v>8313</v>
      </c>
      <c r="S274" s="9">
        <f t="shared" si="14"/>
        <v>40235.900358796294</v>
      </c>
    </row>
    <row r="275" spans="1:19" ht="58" hidden="1" x14ac:dyDescent="0.3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12"/>
        <v>108</v>
      </c>
      <c r="P275">
        <f t="shared" si="13"/>
        <v>45.67</v>
      </c>
      <c r="Q275" t="s">
        <v>8308</v>
      </c>
      <c r="R275" t="s">
        <v>8313</v>
      </c>
      <c r="S275" s="9">
        <f t="shared" si="14"/>
        <v>40697.498449074075</v>
      </c>
    </row>
    <row r="276" spans="1:19" ht="43.5" hidden="1" x14ac:dyDescent="0.3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12"/>
        <v>156</v>
      </c>
      <c r="P276">
        <f t="shared" si="13"/>
        <v>55.22</v>
      </c>
      <c r="Q276" t="s">
        <v>8308</v>
      </c>
      <c r="R276" t="s">
        <v>8313</v>
      </c>
      <c r="S276" s="9">
        <f t="shared" si="14"/>
        <v>40969.912372685183</v>
      </c>
    </row>
    <row r="277" spans="1:19" ht="43.5" hidden="1" x14ac:dyDescent="0.3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12"/>
        <v>108</v>
      </c>
      <c r="P277">
        <f t="shared" si="13"/>
        <v>65.3</v>
      </c>
      <c r="Q277" t="s">
        <v>8308</v>
      </c>
      <c r="R277" t="s">
        <v>8313</v>
      </c>
      <c r="S277" s="9">
        <f t="shared" si="14"/>
        <v>41193.032013888893</v>
      </c>
    </row>
    <row r="278" spans="1:19" ht="43.5" hidden="1" x14ac:dyDescent="0.3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12"/>
        <v>148</v>
      </c>
      <c r="P278">
        <f t="shared" si="13"/>
        <v>95.23</v>
      </c>
      <c r="Q278" t="s">
        <v>8308</v>
      </c>
      <c r="R278" t="s">
        <v>8313</v>
      </c>
      <c r="S278" s="9">
        <f t="shared" si="14"/>
        <v>40967.081874999996</v>
      </c>
    </row>
    <row r="279" spans="1:19" ht="58" hidden="1" x14ac:dyDescent="0.3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12"/>
        <v>110</v>
      </c>
      <c r="P279">
        <f t="shared" si="13"/>
        <v>75.44</v>
      </c>
      <c r="Q279" t="s">
        <v>8308</v>
      </c>
      <c r="R279" t="s">
        <v>8313</v>
      </c>
      <c r="S279" s="9">
        <f t="shared" si="14"/>
        <v>42117.891423611116</v>
      </c>
    </row>
    <row r="280" spans="1:19" ht="29" hidden="1" x14ac:dyDescent="0.3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12"/>
        <v>150</v>
      </c>
      <c r="P280">
        <f t="shared" si="13"/>
        <v>97.82</v>
      </c>
      <c r="Q280" t="s">
        <v>8308</v>
      </c>
      <c r="R280" t="s">
        <v>8313</v>
      </c>
      <c r="S280" s="9">
        <f t="shared" si="14"/>
        <v>41164.040960648148</v>
      </c>
    </row>
    <row r="281" spans="1:19" ht="43.5" hidden="1" x14ac:dyDescent="0.3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12"/>
        <v>157</v>
      </c>
      <c r="P281">
        <f t="shared" si="13"/>
        <v>87.69</v>
      </c>
      <c r="Q281" t="s">
        <v>8308</v>
      </c>
      <c r="R281" t="s">
        <v>8313</v>
      </c>
      <c r="S281" s="9">
        <f t="shared" si="14"/>
        <v>42759.244166666671</v>
      </c>
    </row>
    <row r="282" spans="1:19" ht="43.5" hidden="1" x14ac:dyDescent="0.3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12"/>
        <v>156</v>
      </c>
      <c r="P282">
        <f t="shared" si="13"/>
        <v>54.75</v>
      </c>
      <c r="Q282" t="s">
        <v>8308</v>
      </c>
      <c r="R282" t="s">
        <v>8313</v>
      </c>
      <c r="S282" s="9">
        <f t="shared" si="14"/>
        <v>41744.590682870366</v>
      </c>
    </row>
    <row r="283" spans="1:19" ht="43.5" hidden="1" x14ac:dyDescent="0.3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12"/>
        <v>121</v>
      </c>
      <c r="P283">
        <f t="shared" si="13"/>
        <v>83.95</v>
      </c>
      <c r="Q283" t="s">
        <v>8308</v>
      </c>
      <c r="R283" t="s">
        <v>8313</v>
      </c>
      <c r="S283" s="9">
        <f t="shared" si="14"/>
        <v>39950.163344907407</v>
      </c>
    </row>
    <row r="284" spans="1:19" ht="43.5" hidden="1" x14ac:dyDescent="0.3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12"/>
        <v>101</v>
      </c>
      <c r="P284">
        <f t="shared" si="13"/>
        <v>254.39</v>
      </c>
      <c r="Q284" t="s">
        <v>8308</v>
      </c>
      <c r="R284" t="s">
        <v>8313</v>
      </c>
      <c r="S284" s="9">
        <f t="shared" si="14"/>
        <v>40194.920046296298</v>
      </c>
    </row>
    <row r="285" spans="1:19" ht="29" hidden="1" x14ac:dyDescent="0.3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12"/>
        <v>114</v>
      </c>
      <c r="P285">
        <f t="shared" si="13"/>
        <v>101.83</v>
      </c>
      <c r="Q285" t="s">
        <v>8308</v>
      </c>
      <c r="R285" t="s">
        <v>8313</v>
      </c>
      <c r="S285" s="9">
        <f t="shared" si="14"/>
        <v>40675.71</v>
      </c>
    </row>
    <row r="286" spans="1:19" ht="43.5" hidden="1" x14ac:dyDescent="0.3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12"/>
        <v>105</v>
      </c>
      <c r="P286">
        <f t="shared" si="13"/>
        <v>55.07</v>
      </c>
      <c r="Q286" t="s">
        <v>8308</v>
      </c>
      <c r="R286" t="s">
        <v>8313</v>
      </c>
      <c r="S286" s="9">
        <f t="shared" si="14"/>
        <v>40904.738194444442</v>
      </c>
    </row>
    <row r="287" spans="1:19" ht="43.5" hidden="1" x14ac:dyDescent="0.3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12"/>
        <v>229</v>
      </c>
      <c r="P287">
        <f t="shared" si="13"/>
        <v>56.9</v>
      </c>
      <c r="Q287" t="s">
        <v>8308</v>
      </c>
      <c r="R287" t="s">
        <v>8313</v>
      </c>
      <c r="S287" s="9">
        <f t="shared" si="14"/>
        <v>41506.756111111114</v>
      </c>
    </row>
    <row r="288" spans="1:19" ht="43.5" hidden="1" x14ac:dyDescent="0.3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12"/>
        <v>109</v>
      </c>
      <c r="P288">
        <f t="shared" si="13"/>
        <v>121.28</v>
      </c>
      <c r="Q288" t="s">
        <v>8308</v>
      </c>
      <c r="R288" t="s">
        <v>8313</v>
      </c>
      <c r="S288" s="9">
        <f t="shared" si="14"/>
        <v>41313.816249999996</v>
      </c>
    </row>
    <row r="289" spans="1:19" ht="29" hidden="1" x14ac:dyDescent="0.3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12"/>
        <v>176</v>
      </c>
      <c r="P289">
        <f t="shared" si="13"/>
        <v>91.19</v>
      </c>
      <c r="Q289" t="s">
        <v>8308</v>
      </c>
      <c r="R289" t="s">
        <v>8313</v>
      </c>
      <c r="S289" s="9">
        <f t="shared" si="14"/>
        <v>41184.277986111112</v>
      </c>
    </row>
    <row r="290" spans="1:19" ht="58" hidden="1" x14ac:dyDescent="0.35">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12"/>
        <v>103</v>
      </c>
      <c r="P290">
        <f t="shared" si="13"/>
        <v>115.45</v>
      </c>
      <c r="Q290" t="s">
        <v>8308</v>
      </c>
      <c r="R290" t="s">
        <v>8313</v>
      </c>
      <c r="S290" s="9">
        <f t="shared" si="14"/>
        <v>41051.168900462959</v>
      </c>
    </row>
    <row r="291" spans="1:19" ht="43.5" hidden="1" x14ac:dyDescent="0.3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12"/>
        <v>105</v>
      </c>
      <c r="P291">
        <f t="shared" si="13"/>
        <v>67.77</v>
      </c>
      <c r="Q291" t="s">
        <v>8308</v>
      </c>
      <c r="R291" t="s">
        <v>8313</v>
      </c>
      <c r="S291" s="9">
        <f t="shared" si="14"/>
        <v>41550.456412037034</v>
      </c>
    </row>
    <row r="292" spans="1:19" ht="29" hidden="1" x14ac:dyDescent="0.3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12"/>
        <v>107</v>
      </c>
      <c r="P292">
        <f t="shared" si="13"/>
        <v>28.58</v>
      </c>
      <c r="Q292" t="s">
        <v>8308</v>
      </c>
      <c r="R292" t="s">
        <v>8313</v>
      </c>
      <c r="S292" s="9">
        <f t="shared" si="14"/>
        <v>40526.36917824074</v>
      </c>
    </row>
    <row r="293" spans="1:19" ht="43.5" hidden="1" x14ac:dyDescent="0.3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12"/>
        <v>120</v>
      </c>
      <c r="P293">
        <f t="shared" si="13"/>
        <v>46.88</v>
      </c>
      <c r="Q293" t="s">
        <v>8308</v>
      </c>
      <c r="R293" t="s">
        <v>8313</v>
      </c>
      <c r="S293" s="9">
        <f t="shared" si="14"/>
        <v>41376.769050925926</v>
      </c>
    </row>
    <row r="294" spans="1:19" ht="58" hidden="1" x14ac:dyDescent="0.3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12"/>
        <v>102</v>
      </c>
      <c r="P294">
        <f t="shared" si="13"/>
        <v>154.41999999999999</v>
      </c>
      <c r="Q294" t="s">
        <v>8308</v>
      </c>
      <c r="R294" t="s">
        <v>8313</v>
      </c>
      <c r="S294" s="9">
        <f t="shared" si="14"/>
        <v>40812.803229166668</v>
      </c>
    </row>
    <row r="295" spans="1:19" ht="43.5" hidden="1" x14ac:dyDescent="0.3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12"/>
        <v>101</v>
      </c>
      <c r="P295">
        <f t="shared" si="13"/>
        <v>201.22</v>
      </c>
      <c r="Q295" t="s">
        <v>8308</v>
      </c>
      <c r="R295" t="s">
        <v>8313</v>
      </c>
      <c r="S295" s="9">
        <f t="shared" si="14"/>
        <v>41719.667986111112</v>
      </c>
    </row>
    <row r="296" spans="1:19" ht="72.5" hidden="1" x14ac:dyDescent="0.3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12"/>
        <v>100</v>
      </c>
      <c r="P296">
        <f t="shared" si="13"/>
        <v>100</v>
      </c>
      <c r="Q296" t="s">
        <v>8308</v>
      </c>
      <c r="R296" t="s">
        <v>8313</v>
      </c>
      <c r="S296" s="9">
        <f t="shared" si="14"/>
        <v>40343.084421296298</v>
      </c>
    </row>
    <row r="297" spans="1:19" ht="43.5" hidden="1" x14ac:dyDescent="0.3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12"/>
        <v>133</v>
      </c>
      <c r="P297">
        <f t="shared" si="13"/>
        <v>100.08</v>
      </c>
      <c r="Q297" t="s">
        <v>8308</v>
      </c>
      <c r="R297" t="s">
        <v>8313</v>
      </c>
      <c r="S297" s="9">
        <f t="shared" si="14"/>
        <v>41519.004733796297</v>
      </c>
    </row>
    <row r="298" spans="1:19" ht="43.5" hidden="1" x14ac:dyDescent="0.3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12"/>
        <v>119</v>
      </c>
      <c r="P298">
        <f t="shared" si="13"/>
        <v>230.09</v>
      </c>
      <c r="Q298" t="s">
        <v>8308</v>
      </c>
      <c r="R298" t="s">
        <v>8313</v>
      </c>
      <c r="S298" s="9">
        <f t="shared" si="14"/>
        <v>41134.475497685184</v>
      </c>
    </row>
    <row r="299" spans="1:19" ht="43.5" hidden="1" x14ac:dyDescent="0.3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12"/>
        <v>101</v>
      </c>
      <c r="P299">
        <f t="shared" si="13"/>
        <v>141.75</v>
      </c>
      <c r="Q299" t="s">
        <v>8308</v>
      </c>
      <c r="R299" t="s">
        <v>8313</v>
      </c>
      <c r="S299" s="9">
        <f t="shared" si="14"/>
        <v>42089.72802083334</v>
      </c>
    </row>
    <row r="300" spans="1:19" ht="29" hidden="1" x14ac:dyDescent="0.3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12"/>
        <v>109</v>
      </c>
      <c r="P300">
        <f t="shared" si="13"/>
        <v>56.34</v>
      </c>
      <c r="Q300" t="s">
        <v>8308</v>
      </c>
      <c r="R300" t="s">
        <v>8313</v>
      </c>
      <c r="S300" s="9">
        <f t="shared" si="14"/>
        <v>41709.463518518518</v>
      </c>
    </row>
    <row r="301" spans="1:19" ht="58" hidden="1" x14ac:dyDescent="0.3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12"/>
        <v>179</v>
      </c>
      <c r="P301">
        <f t="shared" si="13"/>
        <v>73.34</v>
      </c>
      <c r="Q301" t="s">
        <v>8308</v>
      </c>
      <c r="R301" t="s">
        <v>8313</v>
      </c>
      <c r="S301" s="9">
        <f t="shared" si="14"/>
        <v>40469.225231481483</v>
      </c>
    </row>
    <row r="302" spans="1:19" ht="43.5" hidden="1" x14ac:dyDescent="0.3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12"/>
        <v>102</v>
      </c>
      <c r="P302">
        <f t="shared" si="13"/>
        <v>85.34</v>
      </c>
      <c r="Q302" t="s">
        <v>8308</v>
      </c>
      <c r="R302" t="s">
        <v>8313</v>
      </c>
      <c r="S302" s="9">
        <f t="shared" si="14"/>
        <v>40626.959930555553</v>
      </c>
    </row>
    <row r="303" spans="1:19" ht="43.5" hidden="1" x14ac:dyDescent="0.3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12"/>
        <v>119</v>
      </c>
      <c r="P303">
        <f t="shared" si="13"/>
        <v>61.5</v>
      </c>
      <c r="Q303" t="s">
        <v>8308</v>
      </c>
      <c r="R303" t="s">
        <v>8313</v>
      </c>
      <c r="S303" s="9">
        <f t="shared" si="14"/>
        <v>41312.737673611111</v>
      </c>
    </row>
    <row r="304" spans="1:19" ht="58" hidden="1" x14ac:dyDescent="0.35">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12"/>
        <v>100</v>
      </c>
      <c r="P304">
        <f t="shared" si="13"/>
        <v>93.02</v>
      </c>
      <c r="Q304" t="s">
        <v>8308</v>
      </c>
      <c r="R304" t="s">
        <v>8313</v>
      </c>
      <c r="S304" s="9">
        <f t="shared" si="14"/>
        <v>40933.856921296298</v>
      </c>
    </row>
    <row r="305" spans="1:19" ht="43.5" hidden="1" x14ac:dyDescent="0.3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12"/>
        <v>137</v>
      </c>
      <c r="P305">
        <f t="shared" si="13"/>
        <v>50.29</v>
      </c>
      <c r="Q305" t="s">
        <v>8308</v>
      </c>
      <c r="R305" t="s">
        <v>8313</v>
      </c>
      <c r="S305" s="9">
        <f t="shared" si="14"/>
        <v>41032.071134259262</v>
      </c>
    </row>
    <row r="306" spans="1:19" ht="29" hidden="1" x14ac:dyDescent="0.3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12"/>
        <v>232</v>
      </c>
      <c r="P306">
        <f t="shared" si="13"/>
        <v>106.43</v>
      </c>
      <c r="Q306" t="s">
        <v>8308</v>
      </c>
      <c r="R306" t="s">
        <v>8313</v>
      </c>
      <c r="S306" s="9">
        <f t="shared" si="14"/>
        <v>41114.094872685186</v>
      </c>
    </row>
    <row r="307" spans="1:19" ht="43.5" hidden="1" x14ac:dyDescent="0.3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12"/>
        <v>130</v>
      </c>
      <c r="P307">
        <f t="shared" si="13"/>
        <v>51.72</v>
      </c>
      <c r="Q307" t="s">
        <v>8308</v>
      </c>
      <c r="R307" t="s">
        <v>8313</v>
      </c>
      <c r="S307" s="9">
        <f t="shared" si="14"/>
        <v>40948.630196759259</v>
      </c>
    </row>
    <row r="308" spans="1:19" ht="29" hidden="1" x14ac:dyDescent="0.3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12"/>
        <v>293</v>
      </c>
      <c r="P308">
        <f t="shared" si="13"/>
        <v>36.61</v>
      </c>
      <c r="Q308" t="s">
        <v>8308</v>
      </c>
      <c r="R308" t="s">
        <v>8313</v>
      </c>
      <c r="S308" s="9">
        <f t="shared" si="14"/>
        <v>41333.837187500001</v>
      </c>
    </row>
    <row r="309" spans="1:19" hidden="1" x14ac:dyDescent="0.35">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12"/>
        <v>111</v>
      </c>
      <c r="P309">
        <f t="shared" si="13"/>
        <v>42.52</v>
      </c>
      <c r="Q309" t="s">
        <v>8308</v>
      </c>
      <c r="R309" t="s">
        <v>8313</v>
      </c>
      <c r="S309" s="9">
        <f t="shared" si="14"/>
        <v>41282.944456018515</v>
      </c>
    </row>
    <row r="310" spans="1:19" ht="43.5" hidden="1" x14ac:dyDescent="0.3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12"/>
        <v>106</v>
      </c>
      <c r="P310">
        <f t="shared" si="13"/>
        <v>62.71</v>
      </c>
      <c r="Q310" t="s">
        <v>8308</v>
      </c>
      <c r="R310" t="s">
        <v>8313</v>
      </c>
      <c r="S310" s="9">
        <f t="shared" si="14"/>
        <v>40567.694560185184</v>
      </c>
    </row>
    <row r="311" spans="1:19" ht="43.5" hidden="1" x14ac:dyDescent="0.3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12"/>
        <v>119</v>
      </c>
      <c r="P311">
        <f t="shared" si="13"/>
        <v>89.96</v>
      </c>
      <c r="Q311" t="s">
        <v>8308</v>
      </c>
      <c r="R311" t="s">
        <v>8313</v>
      </c>
      <c r="S311" s="9">
        <f t="shared" si="14"/>
        <v>41134.751550925925</v>
      </c>
    </row>
    <row r="312" spans="1:19" ht="43.5" hidden="1" x14ac:dyDescent="0.3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12"/>
        <v>104</v>
      </c>
      <c r="P312">
        <f t="shared" si="13"/>
        <v>28.92</v>
      </c>
      <c r="Q312" t="s">
        <v>8308</v>
      </c>
      <c r="R312" t="s">
        <v>8313</v>
      </c>
      <c r="S312" s="9">
        <f t="shared" si="14"/>
        <v>40821.183136574073</v>
      </c>
    </row>
    <row r="313" spans="1:19" ht="43.5" hidden="1" x14ac:dyDescent="0.3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12"/>
        <v>104</v>
      </c>
      <c r="P313">
        <f t="shared" si="13"/>
        <v>138.80000000000001</v>
      </c>
      <c r="Q313" t="s">
        <v>8308</v>
      </c>
      <c r="R313" t="s">
        <v>8313</v>
      </c>
      <c r="S313" s="9">
        <f t="shared" si="14"/>
        <v>40868.219814814816</v>
      </c>
    </row>
    <row r="314" spans="1:19" ht="58" hidden="1" x14ac:dyDescent="0.3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12"/>
        <v>112</v>
      </c>
      <c r="P314">
        <f t="shared" si="13"/>
        <v>61.3</v>
      </c>
      <c r="Q314" t="s">
        <v>8308</v>
      </c>
      <c r="R314" t="s">
        <v>8313</v>
      </c>
      <c r="S314" s="9">
        <f t="shared" si="14"/>
        <v>41348.877685185187</v>
      </c>
    </row>
    <row r="315" spans="1:19" ht="58" hidden="1" x14ac:dyDescent="0.35">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12"/>
        <v>105</v>
      </c>
      <c r="P315">
        <f t="shared" si="13"/>
        <v>80.2</v>
      </c>
      <c r="Q315" t="s">
        <v>8308</v>
      </c>
      <c r="R315" t="s">
        <v>8313</v>
      </c>
      <c r="S315" s="9">
        <f t="shared" si="14"/>
        <v>40357.227939814817</v>
      </c>
    </row>
    <row r="316" spans="1:19" ht="43.5" hidden="1" x14ac:dyDescent="0.3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12"/>
        <v>385</v>
      </c>
      <c r="P316">
        <f t="shared" si="13"/>
        <v>32.1</v>
      </c>
      <c r="Q316" t="s">
        <v>8308</v>
      </c>
      <c r="R316" t="s">
        <v>8313</v>
      </c>
      <c r="S316" s="9">
        <f t="shared" si="14"/>
        <v>41304.833194444444</v>
      </c>
    </row>
    <row r="317" spans="1:19" ht="43.5" hidden="1" x14ac:dyDescent="0.3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12"/>
        <v>101</v>
      </c>
      <c r="P317">
        <f t="shared" si="13"/>
        <v>200.89</v>
      </c>
      <c r="Q317" t="s">
        <v>8308</v>
      </c>
      <c r="R317" t="s">
        <v>8313</v>
      </c>
      <c r="S317" s="9">
        <f t="shared" si="14"/>
        <v>41113.77238425926</v>
      </c>
    </row>
    <row r="318" spans="1:19" ht="29" hidden="1" x14ac:dyDescent="0.3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12"/>
        <v>114</v>
      </c>
      <c r="P318">
        <f t="shared" si="13"/>
        <v>108.01</v>
      </c>
      <c r="Q318" t="s">
        <v>8308</v>
      </c>
      <c r="R318" t="s">
        <v>8313</v>
      </c>
      <c r="S318" s="9">
        <f t="shared" si="14"/>
        <v>41950.923576388886</v>
      </c>
    </row>
    <row r="319" spans="1:19" ht="43.5" hidden="1" x14ac:dyDescent="0.3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12"/>
        <v>101</v>
      </c>
      <c r="P319">
        <f t="shared" si="13"/>
        <v>95.7</v>
      </c>
      <c r="Q319" t="s">
        <v>8308</v>
      </c>
      <c r="R319" t="s">
        <v>8313</v>
      </c>
      <c r="S319" s="9">
        <f t="shared" si="14"/>
        <v>41589.676886574074</v>
      </c>
    </row>
    <row r="320" spans="1:19" ht="43.5" hidden="1" x14ac:dyDescent="0.3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12"/>
        <v>283</v>
      </c>
      <c r="P320">
        <f t="shared" si="13"/>
        <v>49.88</v>
      </c>
      <c r="Q320" t="s">
        <v>8308</v>
      </c>
      <c r="R320" t="s">
        <v>8313</v>
      </c>
      <c r="S320" s="9">
        <f t="shared" si="14"/>
        <v>41330.038784722223</v>
      </c>
    </row>
    <row r="321" spans="1:19" ht="58" hidden="1" x14ac:dyDescent="0.35">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12"/>
        <v>113</v>
      </c>
      <c r="P321">
        <f t="shared" si="13"/>
        <v>110.47</v>
      </c>
      <c r="Q321" t="s">
        <v>8308</v>
      </c>
      <c r="R321" t="s">
        <v>8313</v>
      </c>
      <c r="S321" s="9">
        <f t="shared" si="14"/>
        <v>40123.83829861111</v>
      </c>
    </row>
    <row r="322" spans="1:19" ht="43.5" hidden="1" x14ac:dyDescent="0.3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ref="O322:O385" si="15">ROUND((E322/D322)*100,0)</f>
        <v>107</v>
      </c>
      <c r="P322">
        <f t="shared" si="13"/>
        <v>134.91</v>
      </c>
      <c r="Q322" t="s">
        <v>8308</v>
      </c>
      <c r="R322" t="s">
        <v>8313</v>
      </c>
      <c r="S322" s="9">
        <f t="shared" si="14"/>
        <v>42331.551307870366</v>
      </c>
    </row>
    <row r="323" spans="1:19" ht="43.5" hidden="1" x14ac:dyDescent="0.3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si="15"/>
        <v>103</v>
      </c>
      <c r="P323">
        <f t="shared" ref="P323:P386" si="16">IFERROR(ROUND(E323/L323,2),0)</f>
        <v>106.62</v>
      </c>
      <c r="Q323" t="s">
        <v>8308</v>
      </c>
      <c r="R323" t="s">
        <v>8313</v>
      </c>
      <c r="S323" s="9">
        <f t="shared" ref="S323:S386" si="17">(((J323/60)/60)/24)+DATE(1970,1,1)</f>
        <v>42647.446597222224</v>
      </c>
    </row>
    <row r="324" spans="1:19" ht="43.5" hidden="1" x14ac:dyDescent="0.3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15"/>
        <v>108</v>
      </c>
      <c r="P324">
        <f t="shared" si="16"/>
        <v>145.04</v>
      </c>
      <c r="Q324" t="s">
        <v>8308</v>
      </c>
      <c r="R324" t="s">
        <v>8313</v>
      </c>
      <c r="S324" s="9">
        <f t="shared" si="17"/>
        <v>42473.57</v>
      </c>
    </row>
    <row r="325" spans="1:19" ht="43.5" hidden="1" x14ac:dyDescent="0.3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15"/>
        <v>123</v>
      </c>
      <c r="P325">
        <f t="shared" si="16"/>
        <v>114.59</v>
      </c>
      <c r="Q325" t="s">
        <v>8308</v>
      </c>
      <c r="R325" t="s">
        <v>8313</v>
      </c>
      <c r="S325" s="9">
        <f t="shared" si="17"/>
        <v>42697.32136574074</v>
      </c>
    </row>
    <row r="326" spans="1:19" ht="43.5" hidden="1" x14ac:dyDescent="0.3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15"/>
        <v>102</v>
      </c>
      <c r="P326">
        <f t="shared" si="16"/>
        <v>105.32</v>
      </c>
      <c r="Q326" t="s">
        <v>8308</v>
      </c>
      <c r="R326" t="s">
        <v>8313</v>
      </c>
      <c r="S326" s="9">
        <f t="shared" si="17"/>
        <v>42184.626250000001</v>
      </c>
    </row>
    <row r="327" spans="1:19" ht="43.5" hidden="1" x14ac:dyDescent="0.3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15"/>
        <v>104</v>
      </c>
      <c r="P327">
        <f t="shared" si="16"/>
        <v>70.92</v>
      </c>
      <c r="Q327" t="s">
        <v>8308</v>
      </c>
      <c r="R327" t="s">
        <v>8313</v>
      </c>
      <c r="S327" s="9">
        <f t="shared" si="17"/>
        <v>42689.187881944439</v>
      </c>
    </row>
    <row r="328" spans="1:19" ht="43.5" hidden="1" x14ac:dyDescent="0.3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15"/>
        <v>113</v>
      </c>
      <c r="P328">
        <f t="shared" si="16"/>
        <v>147.16999999999999</v>
      </c>
      <c r="Q328" t="s">
        <v>8308</v>
      </c>
      <c r="R328" t="s">
        <v>8313</v>
      </c>
      <c r="S328" s="9">
        <f t="shared" si="17"/>
        <v>42775.314884259264</v>
      </c>
    </row>
    <row r="329" spans="1:19" ht="43.5" hidden="1" x14ac:dyDescent="0.3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15"/>
        <v>136</v>
      </c>
      <c r="P329">
        <f t="shared" si="16"/>
        <v>160.47</v>
      </c>
      <c r="Q329" t="s">
        <v>8308</v>
      </c>
      <c r="R329" t="s">
        <v>8313</v>
      </c>
      <c r="S329" s="9">
        <f t="shared" si="17"/>
        <v>42058.235289351855</v>
      </c>
    </row>
    <row r="330" spans="1:19" ht="43.5" hidden="1" x14ac:dyDescent="0.3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15"/>
        <v>104</v>
      </c>
      <c r="P330">
        <f t="shared" si="16"/>
        <v>156.05000000000001</v>
      </c>
      <c r="Q330" t="s">
        <v>8308</v>
      </c>
      <c r="R330" t="s">
        <v>8313</v>
      </c>
      <c r="S330" s="9">
        <f t="shared" si="17"/>
        <v>42278.946620370371</v>
      </c>
    </row>
    <row r="331" spans="1:19" ht="43.5" hidden="1" x14ac:dyDescent="0.3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15"/>
        <v>106</v>
      </c>
      <c r="P331">
        <f t="shared" si="16"/>
        <v>63.17</v>
      </c>
      <c r="Q331" t="s">
        <v>8308</v>
      </c>
      <c r="R331" t="s">
        <v>8313</v>
      </c>
      <c r="S331" s="9">
        <f t="shared" si="17"/>
        <v>42291.46674768519</v>
      </c>
    </row>
    <row r="332" spans="1:19" ht="43.5" hidden="1" x14ac:dyDescent="0.3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15"/>
        <v>102</v>
      </c>
      <c r="P332">
        <f t="shared" si="16"/>
        <v>104.82</v>
      </c>
      <c r="Q332" t="s">
        <v>8308</v>
      </c>
      <c r="R332" t="s">
        <v>8313</v>
      </c>
      <c r="S332" s="9">
        <f t="shared" si="17"/>
        <v>41379.515775462962</v>
      </c>
    </row>
    <row r="333" spans="1:19" ht="43.5" hidden="1" x14ac:dyDescent="0.3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15"/>
        <v>107</v>
      </c>
      <c r="P333">
        <f t="shared" si="16"/>
        <v>97.36</v>
      </c>
      <c r="Q333" t="s">
        <v>8308</v>
      </c>
      <c r="R333" t="s">
        <v>8313</v>
      </c>
      <c r="S333" s="9">
        <f t="shared" si="17"/>
        <v>42507.581412037034</v>
      </c>
    </row>
    <row r="334" spans="1:19" ht="43.5" hidden="1" x14ac:dyDescent="0.3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15"/>
        <v>113</v>
      </c>
      <c r="P334">
        <f t="shared" si="16"/>
        <v>203.63</v>
      </c>
      <c r="Q334" t="s">
        <v>8308</v>
      </c>
      <c r="R334" t="s">
        <v>8313</v>
      </c>
      <c r="S334" s="9">
        <f t="shared" si="17"/>
        <v>42263.680289351847</v>
      </c>
    </row>
    <row r="335" spans="1:19" ht="43.5" hidden="1" x14ac:dyDescent="0.3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15"/>
        <v>125</v>
      </c>
      <c r="P335">
        <f t="shared" si="16"/>
        <v>188.31</v>
      </c>
      <c r="Q335" t="s">
        <v>8308</v>
      </c>
      <c r="R335" t="s">
        <v>8313</v>
      </c>
      <c r="S335" s="9">
        <f t="shared" si="17"/>
        <v>42437.636469907404</v>
      </c>
    </row>
    <row r="336" spans="1:19" ht="58" hidden="1" x14ac:dyDescent="0.3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15"/>
        <v>101</v>
      </c>
      <c r="P336">
        <f t="shared" si="16"/>
        <v>146.65</v>
      </c>
      <c r="Q336" t="s">
        <v>8308</v>
      </c>
      <c r="R336" t="s">
        <v>8313</v>
      </c>
      <c r="S336" s="9">
        <f t="shared" si="17"/>
        <v>42101.682372685187</v>
      </c>
    </row>
    <row r="337" spans="1:19" ht="43.5" hidden="1" x14ac:dyDescent="0.3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15"/>
        <v>103</v>
      </c>
      <c r="P337">
        <f t="shared" si="16"/>
        <v>109.19</v>
      </c>
      <c r="Q337" t="s">
        <v>8308</v>
      </c>
      <c r="R337" t="s">
        <v>8313</v>
      </c>
      <c r="S337" s="9">
        <f t="shared" si="17"/>
        <v>42101.737442129626</v>
      </c>
    </row>
    <row r="338" spans="1:19" ht="43.5" hidden="1" x14ac:dyDescent="0.3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15"/>
        <v>117</v>
      </c>
      <c r="P338">
        <f t="shared" si="16"/>
        <v>59.25</v>
      </c>
      <c r="Q338" t="s">
        <v>8308</v>
      </c>
      <c r="R338" t="s">
        <v>8313</v>
      </c>
      <c r="S338" s="9">
        <f t="shared" si="17"/>
        <v>42291.596273148149</v>
      </c>
    </row>
    <row r="339" spans="1:19" ht="43.5" hidden="1" x14ac:dyDescent="0.3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15"/>
        <v>101</v>
      </c>
      <c r="P339">
        <f t="shared" si="16"/>
        <v>97.9</v>
      </c>
      <c r="Q339" t="s">
        <v>8308</v>
      </c>
      <c r="R339" t="s">
        <v>8313</v>
      </c>
      <c r="S339" s="9">
        <f t="shared" si="17"/>
        <v>42047.128564814819</v>
      </c>
    </row>
    <row r="340" spans="1:19" ht="43.5" hidden="1" x14ac:dyDescent="0.3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15"/>
        <v>110</v>
      </c>
      <c r="P340">
        <f t="shared" si="16"/>
        <v>70</v>
      </c>
      <c r="Q340" t="s">
        <v>8308</v>
      </c>
      <c r="R340" t="s">
        <v>8313</v>
      </c>
      <c r="S340" s="9">
        <f t="shared" si="17"/>
        <v>42559.755671296298</v>
      </c>
    </row>
    <row r="341" spans="1:19" ht="43.5" hidden="1" x14ac:dyDescent="0.3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15"/>
        <v>108</v>
      </c>
      <c r="P341">
        <f t="shared" si="16"/>
        <v>72.87</v>
      </c>
      <c r="Q341" t="s">
        <v>8308</v>
      </c>
      <c r="R341" t="s">
        <v>8313</v>
      </c>
      <c r="S341" s="9">
        <f t="shared" si="17"/>
        <v>42093.760046296295</v>
      </c>
    </row>
    <row r="342" spans="1:19" ht="43.5" hidden="1" x14ac:dyDescent="0.3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15"/>
        <v>125</v>
      </c>
      <c r="P342">
        <f t="shared" si="16"/>
        <v>146.35</v>
      </c>
      <c r="Q342" t="s">
        <v>8308</v>
      </c>
      <c r="R342" t="s">
        <v>8313</v>
      </c>
      <c r="S342" s="9">
        <f t="shared" si="17"/>
        <v>42772.669062500005</v>
      </c>
    </row>
    <row r="343" spans="1:19" ht="43.5" hidden="1" x14ac:dyDescent="0.3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15"/>
        <v>107</v>
      </c>
      <c r="P343">
        <f t="shared" si="16"/>
        <v>67.91</v>
      </c>
      <c r="Q343" t="s">
        <v>8308</v>
      </c>
      <c r="R343" t="s">
        <v>8313</v>
      </c>
      <c r="S343" s="9">
        <f t="shared" si="17"/>
        <v>41894.879606481481</v>
      </c>
    </row>
    <row r="344" spans="1:19" ht="29" hidden="1" x14ac:dyDescent="0.3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15"/>
        <v>100</v>
      </c>
      <c r="P344">
        <f t="shared" si="16"/>
        <v>169.85</v>
      </c>
      <c r="Q344" t="s">
        <v>8308</v>
      </c>
      <c r="R344" t="s">
        <v>8313</v>
      </c>
      <c r="S344" s="9">
        <f t="shared" si="17"/>
        <v>42459.780844907407</v>
      </c>
    </row>
    <row r="345" spans="1:19" ht="43.5" hidden="1" x14ac:dyDescent="0.3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15"/>
        <v>102</v>
      </c>
      <c r="P345">
        <f t="shared" si="16"/>
        <v>58.41</v>
      </c>
      <c r="Q345" t="s">
        <v>8308</v>
      </c>
      <c r="R345" t="s">
        <v>8313</v>
      </c>
      <c r="S345" s="9">
        <f t="shared" si="17"/>
        <v>41926.73778935185</v>
      </c>
    </row>
    <row r="346" spans="1:19" ht="58" hidden="1" x14ac:dyDescent="0.3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15"/>
        <v>102</v>
      </c>
      <c r="P346">
        <f t="shared" si="16"/>
        <v>119.99</v>
      </c>
      <c r="Q346" t="s">
        <v>8308</v>
      </c>
      <c r="R346" t="s">
        <v>8313</v>
      </c>
      <c r="S346" s="9">
        <f t="shared" si="17"/>
        <v>42111.970995370371</v>
      </c>
    </row>
    <row r="347" spans="1:19" ht="43.5" hidden="1" x14ac:dyDescent="0.3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15"/>
        <v>123</v>
      </c>
      <c r="P347">
        <f t="shared" si="16"/>
        <v>99.86</v>
      </c>
      <c r="Q347" t="s">
        <v>8308</v>
      </c>
      <c r="R347" t="s">
        <v>8313</v>
      </c>
      <c r="S347" s="9">
        <f t="shared" si="17"/>
        <v>42114.944328703699</v>
      </c>
    </row>
    <row r="348" spans="1:19" ht="43.5" hidden="1" x14ac:dyDescent="0.3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15"/>
        <v>170</v>
      </c>
      <c r="P348">
        <f t="shared" si="16"/>
        <v>90.58</v>
      </c>
      <c r="Q348" t="s">
        <v>8308</v>
      </c>
      <c r="R348" t="s">
        <v>8313</v>
      </c>
      <c r="S348" s="9">
        <f t="shared" si="17"/>
        <v>42261.500243055561</v>
      </c>
    </row>
    <row r="349" spans="1:19" ht="43.5" hidden="1" x14ac:dyDescent="0.3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15"/>
        <v>112</v>
      </c>
      <c r="P349">
        <f t="shared" si="16"/>
        <v>117.77</v>
      </c>
      <c r="Q349" t="s">
        <v>8308</v>
      </c>
      <c r="R349" t="s">
        <v>8313</v>
      </c>
      <c r="S349" s="9">
        <f t="shared" si="17"/>
        <v>42292.495474537034</v>
      </c>
    </row>
    <row r="350" spans="1:19" ht="43.5" hidden="1" x14ac:dyDescent="0.3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15"/>
        <v>103</v>
      </c>
      <c r="P350">
        <f t="shared" si="16"/>
        <v>86.55</v>
      </c>
      <c r="Q350" t="s">
        <v>8308</v>
      </c>
      <c r="R350" t="s">
        <v>8313</v>
      </c>
      <c r="S350" s="9">
        <f t="shared" si="17"/>
        <v>42207.58699074074</v>
      </c>
    </row>
    <row r="351" spans="1:19" ht="43.5" hidden="1" x14ac:dyDescent="0.3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15"/>
        <v>107</v>
      </c>
      <c r="P351">
        <f t="shared" si="16"/>
        <v>71.900000000000006</v>
      </c>
      <c r="Q351" t="s">
        <v>8308</v>
      </c>
      <c r="R351" t="s">
        <v>8313</v>
      </c>
      <c r="S351" s="9">
        <f t="shared" si="17"/>
        <v>42760.498935185184</v>
      </c>
    </row>
    <row r="352" spans="1:19" ht="43.5" hidden="1" x14ac:dyDescent="0.3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15"/>
        <v>115</v>
      </c>
      <c r="P352">
        <f t="shared" si="16"/>
        <v>129.82</v>
      </c>
      <c r="Q352" t="s">
        <v>8308</v>
      </c>
      <c r="R352" t="s">
        <v>8313</v>
      </c>
      <c r="S352" s="9">
        <f t="shared" si="17"/>
        <v>42586.066076388888</v>
      </c>
    </row>
    <row r="353" spans="1:19" ht="58" hidden="1" x14ac:dyDescent="0.3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15"/>
        <v>127</v>
      </c>
      <c r="P353">
        <f t="shared" si="16"/>
        <v>44.91</v>
      </c>
      <c r="Q353" t="s">
        <v>8308</v>
      </c>
      <c r="R353" t="s">
        <v>8313</v>
      </c>
      <c r="S353" s="9">
        <f t="shared" si="17"/>
        <v>42427.964745370366</v>
      </c>
    </row>
    <row r="354" spans="1:19" ht="43.5" hidden="1" x14ac:dyDescent="0.3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15"/>
        <v>117</v>
      </c>
      <c r="P354">
        <f t="shared" si="16"/>
        <v>40.76</v>
      </c>
      <c r="Q354" t="s">
        <v>8308</v>
      </c>
      <c r="R354" t="s">
        <v>8313</v>
      </c>
      <c r="S354" s="9">
        <f t="shared" si="17"/>
        <v>41890.167453703703</v>
      </c>
    </row>
    <row r="355" spans="1:19" ht="58" hidden="1" x14ac:dyDescent="0.3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15"/>
        <v>109</v>
      </c>
      <c r="P355">
        <f t="shared" si="16"/>
        <v>103.52</v>
      </c>
      <c r="Q355" t="s">
        <v>8308</v>
      </c>
      <c r="R355" t="s">
        <v>8313</v>
      </c>
      <c r="S355" s="9">
        <f t="shared" si="17"/>
        <v>42297.791886574079</v>
      </c>
    </row>
    <row r="356" spans="1:19" ht="43.5" hidden="1" x14ac:dyDescent="0.3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15"/>
        <v>104</v>
      </c>
      <c r="P356">
        <f t="shared" si="16"/>
        <v>125.45</v>
      </c>
      <c r="Q356" t="s">
        <v>8308</v>
      </c>
      <c r="R356" t="s">
        <v>8313</v>
      </c>
      <c r="S356" s="9">
        <f t="shared" si="17"/>
        <v>42438.827789351853</v>
      </c>
    </row>
    <row r="357" spans="1:19" ht="43.5" hidden="1" x14ac:dyDescent="0.3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15"/>
        <v>116</v>
      </c>
      <c r="P357">
        <f t="shared" si="16"/>
        <v>246.61</v>
      </c>
      <c r="Q357" t="s">
        <v>8308</v>
      </c>
      <c r="R357" t="s">
        <v>8313</v>
      </c>
      <c r="S357" s="9">
        <f t="shared" si="17"/>
        <v>41943.293912037036</v>
      </c>
    </row>
    <row r="358" spans="1:19" ht="43.5" hidden="1" x14ac:dyDescent="0.3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15"/>
        <v>103</v>
      </c>
      <c r="P358">
        <f t="shared" si="16"/>
        <v>79.400000000000006</v>
      </c>
      <c r="Q358" t="s">
        <v>8308</v>
      </c>
      <c r="R358" t="s">
        <v>8313</v>
      </c>
      <c r="S358" s="9">
        <f t="shared" si="17"/>
        <v>42415.803159722222</v>
      </c>
    </row>
    <row r="359" spans="1:19" ht="58" hidden="1" x14ac:dyDescent="0.3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15"/>
        <v>174</v>
      </c>
      <c r="P359">
        <f t="shared" si="16"/>
        <v>86.14</v>
      </c>
      <c r="Q359" t="s">
        <v>8308</v>
      </c>
      <c r="R359" t="s">
        <v>8313</v>
      </c>
      <c r="S359" s="9">
        <f t="shared" si="17"/>
        <v>42078.222187499996</v>
      </c>
    </row>
    <row r="360" spans="1:19" ht="43.5" hidden="1" x14ac:dyDescent="0.3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15"/>
        <v>103</v>
      </c>
      <c r="P360">
        <f t="shared" si="16"/>
        <v>193.05</v>
      </c>
      <c r="Q360" t="s">
        <v>8308</v>
      </c>
      <c r="R360" t="s">
        <v>8313</v>
      </c>
      <c r="S360" s="9">
        <f t="shared" si="17"/>
        <v>42507.860196759255</v>
      </c>
    </row>
    <row r="361" spans="1:19" ht="43.5" hidden="1" x14ac:dyDescent="0.3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15"/>
        <v>105</v>
      </c>
      <c r="P361">
        <f t="shared" si="16"/>
        <v>84.02</v>
      </c>
      <c r="Q361" t="s">
        <v>8308</v>
      </c>
      <c r="R361" t="s">
        <v>8313</v>
      </c>
      <c r="S361" s="9">
        <f t="shared" si="17"/>
        <v>41935.070486111108</v>
      </c>
    </row>
    <row r="362" spans="1:19" ht="43.5" hidden="1" x14ac:dyDescent="0.3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15"/>
        <v>101</v>
      </c>
      <c r="P362">
        <f t="shared" si="16"/>
        <v>139.83000000000001</v>
      </c>
      <c r="Q362" t="s">
        <v>8308</v>
      </c>
      <c r="R362" t="s">
        <v>8313</v>
      </c>
      <c r="S362" s="9">
        <f t="shared" si="17"/>
        <v>42163.897916666669</v>
      </c>
    </row>
    <row r="363" spans="1:19" ht="43.5" hidden="1" x14ac:dyDescent="0.3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15"/>
        <v>111</v>
      </c>
      <c r="P363">
        <f t="shared" si="16"/>
        <v>109.82</v>
      </c>
      <c r="Q363" t="s">
        <v>8308</v>
      </c>
      <c r="R363" t="s">
        <v>8313</v>
      </c>
      <c r="S363" s="9">
        <f t="shared" si="17"/>
        <v>41936.001226851848</v>
      </c>
    </row>
    <row r="364" spans="1:19" ht="58" hidden="1" x14ac:dyDescent="0.3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15"/>
        <v>124</v>
      </c>
      <c r="P364">
        <f t="shared" si="16"/>
        <v>139.53</v>
      </c>
      <c r="Q364" t="s">
        <v>8308</v>
      </c>
      <c r="R364" t="s">
        <v>8313</v>
      </c>
      <c r="S364" s="9">
        <f t="shared" si="17"/>
        <v>41837.210543981484</v>
      </c>
    </row>
    <row r="365" spans="1:19" ht="58" hidden="1" x14ac:dyDescent="0.3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15"/>
        <v>101</v>
      </c>
      <c r="P365">
        <f t="shared" si="16"/>
        <v>347.85</v>
      </c>
      <c r="Q365" t="s">
        <v>8308</v>
      </c>
      <c r="R365" t="s">
        <v>8313</v>
      </c>
      <c r="S365" s="9">
        <f t="shared" si="17"/>
        <v>40255.744629629626</v>
      </c>
    </row>
    <row r="366" spans="1:19" ht="43.5" hidden="1" x14ac:dyDescent="0.3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15"/>
        <v>110</v>
      </c>
      <c r="P366">
        <f t="shared" si="16"/>
        <v>68.239999999999995</v>
      </c>
      <c r="Q366" t="s">
        <v>8308</v>
      </c>
      <c r="R366" t="s">
        <v>8313</v>
      </c>
      <c r="S366" s="9">
        <f t="shared" si="17"/>
        <v>41780.859629629631</v>
      </c>
    </row>
    <row r="367" spans="1:19" ht="43.5" hidden="1" x14ac:dyDescent="0.3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15"/>
        <v>104</v>
      </c>
      <c r="P367">
        <f t="shared" si="16"/>
        <v>239.94</v>
      </c>
      <c r="Q367" t="s">
        <v>8308</v>
      </c>
      <c r="R367" t="s">
        <v>8313</v>
      </c>
      <c r="S367" s="9">
        <f t="shared" si="17"/>
        <v>41668.606469907405</v>
      </c>
    </row>
    <row r="368" spans="1:19" ht="43.5" hidden="1" x14ac:dyDescent="0.3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15"/>
        <v>101</v>
      </c>
      <c r="P368">
        <f t="shared" si="16"/>
        <v>287.31</v>
      </c>
      <c r="Q368" t="s">
        <v>8308</v>
      </c>
      <c r="R368" t="s">
        <v>8313</v>
      </c>
      <c r="S368" s="9">
        <f t="shared" si="17"/>
        <v>41019.793032407404</v>
      </c>
    </row>
    <row r="369" spans="1:19" ht="43.5" hidden="1" x14ac:dyDescent="0.3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15"/>
        <v>103</v>
      </c>
      <c r="P369">
        <f t="shared" si="16"/>
        <v>86.85</v>
      </c>
      <c r="Q369" t="s">
        <v>8308</v>
      </c>
      <c r="R369" t="s">
        <v>8313</v>
      </c>
      <c r="S369" s="9">
        <f t="shared" si="17"/>
        <v>41355.577291666668</v>
      </c>
    </row>
    <row r="370" spans="1:19" ht="43.5" hidden="1" x14ac:dyDescent="0.3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15"/>
        <v>104</v>
      </c>
      <c r="P370">
        <f t="shared" si="16"/>
        <v>81.849999999999994</v>
      </c>
      <c r="Q370" t="s">
        <v>8308</v>
      </c>
      <c r="R370" t="s">
        <v>8313</v>
      </c>
      <c r="S370" s="9">
        <f t="shared" si="17"/>
        <v>42043.605578703704</v>
      </c>
    </row>
    <row r="371" spans="1:19" ht="43.5" hidden="1" x14ac:dyDescent="0.3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15"/>
        <v>110</v>
      </c>
      <c r="P371">
        <f t="shared" si="16"/>
        <v>42.87</v>
      </c>
      <c r="Q371" t="s">
        <v>8308</v>
      </c>
      <c r="R371" t="s">
        <v>8313</v>
      </c>
      <c r="S371" s="9">
        <f t="shared" si="17"/>
        <v>40893.551724537036</v>
      </c>
    </row>
    <row r="372" spans="1:19" ht="43.5" hidden="1" x14ac:dyDescent="0.3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15"/>
        <v>122</v>
      </c>
      <c r="P372">
        <f t="shared" si="16"/>
        <v>709.42</v>
      </c>
      <c r="Q372" t="s">
        <v>8308</v>
      </c>
      <c r="R372" t="s">
        <v>8313</v>
      </c>
      <c r="S372" s="9">
        <f t="shared" si="17"/>
        <v>42711.795138888891</v>
      </c>
    </row>
    <row r="373" spans="1:19" ht="43.5" hidden="1" x14ac:dyDescent="0.3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15"/>
        <v>114</v>
      </c>
      <c r="P373">
        <f t="shared" si="16"/>
        <v>161.26</v>
      </c>
      <c r="Q373" t="s">
        <v>8308</v>
      </c>
      <c r="R373" t="s">
        <v>8313</v>
      </c>
      <c r="S373" s="9">
        <f t="shared" si="17"/>
        <v>41261.767812500002</v>
      </c>
    </row>
    <row r="374" spans="1:19" ht="29" hidden="1" x14ac:dyDescent="0.3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15"/>
        <v>125</v>
      </c>
      <c r="P374">
        <f t="shared" si="16"/>
        <v>41.78</v>
      </c>
      <c r="Q374" t="s">
        <v>8308</v>
      </c>
      <c r="R374" t="s">
        <v>8313</v>
      </c>
      <c r="S374" s="9">
        <f t="shared" si="17"/>
        <v>42425.576898148152</v>
      </c>
    </row>
    <row r="375" spans="1:19" ht="43.5" hidden="1" x14ac:dyDescent="0.3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15"/>
        <v>107</v>
      </c>
      <c r="P375">
        <f t="shared" si="16"/>
        <v>89.89</v>
      </c>
      <c r="Q375" t="s">
        <v>8308</v>
      </c>
      <c r="R375" t="s">
        <v>8313</v>
      </c>
      <c r="S375" s="9">
        <f t="shared" si="17"/>
        <v>41078.91201388889</v>
      </c>
    </row>
    <row r="376" spans="1:19" ht="43.5" hidden="1" x14ac:dyDescent="0.3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15"/>
        <v>131</v>
      </c>
      <c r="P376">
        <f t="shared" si="16"/>
        <v>45.05</v>
      </c>
      <c r="Q376" t="s">
        <v>8308</v>
      </c>
      <c r="R376" t="s">
        <v>8313</v>
      </c>
      <c r="S376" s="9">
        <f t="shared" si="17"/>
        <v>40757.889247685183</v>
      </c>
    </row>
    <row r="377" spans="1:19" ht="43.5" hidden="1" x14ac:dyDescent="0.3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15"/>
        <v>120</v>
      </c>
      <c r="P377">
        <f t="shared" si="16"/>
        <v>42.86</v>
      </c>
      <c r="Q377" t="s">
        <v>8308</v>
      </c>
      <c r="R377" t="s">
        <v>8313</v>
      </c>
      <c r="S377" s="9">
        <f t="shared" si="17"/>
        <v>41657.985081018516</v>
      </c>
    </row>
    <row r="378" spans="1:19" ht="43.5" hidden="1" x14ac:dyDescent="0.3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15"/>
        <v>106</v>
      </c>
      <c r="P378">
        <f t="shared" si="16"/>
        <v>54.08</v>
      </c>
      <c r="Q378" t="s">
        <v>8308</v>
      </c>
      <c r="R378" t="s">
        <v>8313</v>
      </c>
      <c r="S378" s="9">
        <f t="shared" si="17"/>
        <v>42576.452731481477</v>
      </c>
    </row>
    <row r="379" spans="1:19" ht="43.5" hidden="1" x14ac:dyDescent="0.3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15"/>
        <v>114</v>
      </c>
      <c r="P379">
        <f t="shared" si="16"/>
        <v>103.22</v>
      </c>
      <c r="Q379" t="s">
        <v>8308</v>
      </c>
      <c r="R379" t="s">
        <v>8313</v>
      </c>
      <c r="S379" s="9">
        <f t="shared" si="17"/>
        <v>42292.250787037032</v>
      </c>
    </row>
    <row r="380" spans="1:19" ht="58" hidden="1" x14ac:dyDescent="0.35">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15"/>
        <v>112</v>
      </c>
      <c r="P380">
        <f t="shared" si="16"/>
        <v>40.4</v>
      </c>
      <c r="Q380" t="s">
        <v>8308</v>
      </c>
      <c r="R380" t="s">
        <v>8313</v>
      </c>
      <c r="S380" s="9">
        <f t="shared" si="17"/>
        <v>42370.571851851855</v>
      </c>
    </row>
    <row r="381" spans="1:19" ht="43.5" hidden="1" x14ac:dyDescent="0.3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15"/>
        <v>116</v>
      </c>
      <c r="P381">
        <f t="shared" si="16"/>
        <v>116.86</v>
      </c>
      <c r="Q381" t="s">
        <v>8308</v>
      </c>
      <c r="R381" t="s">
        <v>8313</v>
      </c>
      <c r="S381" s="9">
        <f t="shared" si="17"/>
        <v>40987.688333333332</v>
      </c>
    </row>
    <row r="382" spans="1:19" ht="58" hidden="1" x14ac:dyDescent="0.3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15"/>
        <v>142</v>
      </c>
      <c r="P382">
        <f t="shared" si="16"/>
        <v>115.51</v>
      </c>
      <c r="Q382" t="s">
        <v>8308</v>
      </c>
      <c r="R382" t="s">
        <v>8313</v>
      </c>
      <c r="S382" s="9">
        <f t="shared" si="17"/>
        <v>42367.719814814816</v>
      </c>
    </row>
    <row r="383" spans="1:19" ht="43.5" hidden="1" x14ac:dyDescent="0.3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15"/>
        <v>105</v>
      </c>
      <c r="P383">
        <f t="shared" si="16"/>
        <v>104.31</v>
      </c>
      <c r="Q383" t="s">
        <v>8308</v>
      </c>
      <c r="R383" t="s">
        <v>8313</v>
      </c>
      <c r="S383" s="9">
        <f t="shared" si="17"/>
        <v>41085.698113425926</v>
      </c>
    </row>
    <row r="384" spans="1:19" ht="58" hidden="1" x14ac:dyDescent="0.3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15"/>
        <v>256</v>
      </c>
      <c r="P384">
        <f t="shared" si="16"/>
        <v>69.77</v>
      </c>
      <c r="Q384" t="s">
        <v>8308</v>
      </c>
      <c r="R384" t="s">
        <v>8313</v>
      </c>
      <c r="S384" s="9">
        <f t="shared" si="17"/>
        <v>41144.709490740745</v>
      </c>
    </row>
    <row r="385" spans="1:19" ht="43.5" hidden="1" x14ac:dyDescent="0.3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15"/>
        <v>207</v>
      </c>
      <c r="P385">
        <f t="shared" si="16"/>
        <v>43.02</v>
      </c>
      <c r="Q385" t="s">
        <v>8308</v>
      </c>
      <c r="R385" t="s">
        <v>8313</v>
      </c>
      <c r="S385" s="9">
        <f t="shared" si="17"/>
        <v>41755.117581018516</v>
      </c>
    </row>
    <row r="386" spans="1:19" ht="43.5" hidden="1" x14ac:dyDescent="0.3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ref="O386:O449" si="18">ROUND((E386/D386)*100,0)</f>
        <v>112</v>
      </c>
      <c r="P386">
        <f t="shared" si="16"/>
        <v>58.54</v>
      </c>
      <c r="Q386" t="s">
        <v>8308</v>
      </c>
      <c r="R386" t="s">
        <v>8313</v>
      </c>
      <c r="S386" s="9">
        <f t="shared" si="17"/>
        <v>41980.781793981485</v>
      </c>
    </row>
    <row r="387" spans="1:19" ht="43.5" hidden="1" x14ac:dyDescent="0.3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si="18"/>
        <v>106</v>
      </c>
      <c r="P387">
        <f t="shared" ref="P387:P450" si="19">IFERROR(ROUND(E387/L387,2),0)</f>
        <v>111.8</v>
      </c>
      <c r="Q387" t="s">
        <v>8308</v>
      </c>
      <c r="R387" t="s">
        <v>8313</v>
      </c>
      <c r="S387" s="9">
        <f t="shared" ref="S387:S450" si="20">(((J387/60)/60)/24)+DATE(1970,1,1)</f>
        <v>41934.584502314814</v>
      </c>
    </row>
    <row r="388" spans="1:19" ht="43.5" hidden="1" x14ac:dyDescent="0.3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18"/>
        <v>100</v>
      </c>
      <c r="P388">
        <f t="shared" si="19"/>
        <v>46.23</v>
      </c>
      <c r="Q388" t="s">
        <v>8308</v>
      </c>
      <c r="R388" t="s">
        <v>8313</v>
      </c>
      <c r="S388" s="9">
        <f t="shared" si="20"/>
        <v>42211.951284722221</v>
      </c>
    </row>
    <row r="389" spans="1:19" ht="58" hidden="1" x14ac:dyDescent="0.3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18"/>
        <v>214</v>
      </c>
      <c r="P389">
        <f t="shared" si="19"/>
        <v>144.69</v>
      </c>
      <c r="Q389" t="s">
        <v>8308</v>
      </c>
      <c r="R389" t="s">
        <v>8313</v>
      </c>
      <c r="S389" s="9">
        <f t="shared" si="20"/>
        <v>42200.67659722222</v>
      </c>
    </row>
    <row r="390" spans="1:19" ht="43.5" hidden="1" x14ac:dyDescent="0.3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18"/>
        <v>126</v>
      </c>
      <c r="P390">
        <f t="shared" si="19"/>
        <v>88.85</v>
      </c>
      <c r="Q390" t="s">
        <v>8308</v>
      </c>
      <c r="R390" t="s">
        <v>8313</v>
      </c>
      <c r="S390" s="9">
        <f t="shared" si="20"/>
        <v>42549.076157407413</v>
      </c>
    </row>
    <row r="391" spans="1:19" ht="58" hidden="1" x14ac:dyDescent="0.3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18"/>
        <v>182</v>
      </c>
      <c r="P391">
        <f t="shared" si="19"/>
        <v>81.75</v>
      </c>
      <c r="Q391" t="s">
        <v>8308</v>
      </c>
      <c r="R391" t="s">
        <v>8313</v>
      </c>
      <c r="S391" s="9">
        <f t="shared" si="20"/>
        <v>41674.063078703701</v>
      </c>
    </row>
    <row r="392" spans="1:19" ht="43.5" hidden="1" x14ac:dyDescent="0.3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18"/>
        <v>100</v>
      </c>
      <c r="P392">
        <f t="shared" si="19"/>
        <v>71.430000000000007</v>
      </c>
      <c r="Q392" t="s">
        <v>8308</v>
      </c>
      <c r="R392" t="s">
        <v>8313</v>
      </c>
      <c r="S392" s="9">
        <f t="shared" si="20"/>
        <v>42112.036712962959</v>
      </c>
    </row>
    <row r="393" spans="1:19" ht="43.5" hidden="1" x14ac:dyDescent="0.3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18"/>
        <v>101</v>
      </c>
      <c r="P393">
        <f t="shared" si="19"/>
        <v>104.26</v>
      </c>
      <c r="Q393" t="s">
        <v>8308</v>
      </c>
      <c r="R393" t="s">
        <v>8313</v>
      </c>
      <c r="S393" s="9">
        <f t="shared" si="20"/>
        <v>40865.042256944449</v>
      </c>
    </row>
    <row r="394" spans="1:19" ht="43.5" hidden="1" x14ac:dyDescent="0.3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18"/>
        <v>101</v>
      </c>
      <c r="P394">
        <f t="shared" si="19"/>
        <v>90.62</v>
      </c>
      <c r="Q394" t="s">
        <v>8308</v>
      </c>
      <c r="R394" t="s">
        <v>8313</v>
      </c>
      <c r="S394" s="9">
        <f t="shared" si="20"/>
        <v>40763.717256944445</v>
      </c>
    </row>
    <row r="395" spans="1:19" ht="43.5" hidden="1" x14ac:dyDescent="0.3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18"/>
        <v>110</v>
      </c>
      <c r="P395">
        <f t="shared" si="19"/>
        <v>157.33000000000001</v>
      </c>
      <c r="Q395" t="s">
        <v>8308</v>
      </c>
      <c r="R395" t="s">
        <v>8313</v>
      </c>
      <c r="S395" s="9">
        <f t="shared" si="20"/>
        <v>41526.708935185183</v>
      </c>
    </row>
    <row r="396" spans="1:19" ht="43.5" hidden="1" x14ac:dyDescent="0.3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18"/>
        <v>112</v>
      </c>
      <c r="P396">
        <f t="shared" si="19"/>
        <v>105.18</v>
      </c>
      <c r="Q396" t="s">
        <v>8308</v>
      </c>
      <c r="R396" t="s">
        <v>8313</v>
      </c>
      <c r="S396" s="9">
        <f t="shared" si="20"/>
        <v>42417.818078703705</v>
      </c>
    </row>
    <row r="397" spans="1:19" ht="43.5" hidden="1" x14ac:dyDescent="0.3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18"/>
        <v>108</v>
      </c>
      <c r="P397">
        <f t="shared" si="19"/>
        <v>58.72</v>
      </c>
      <c r="Q397" t="s">
        <v>8308</v>
      </c>
      <c r="R397" t="s">
        <v>8313</v>
      </c>
      <c r="S397" s="9">
        <f t="shared" si="20"/>
        <v>40990.909259259257</v>
      </c>
    </row>
    <row r="398" spans="1:19" ht="43.5" hidden="1" x14ac:dyDescent="0.3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18"/>
        <v>107</v>
      </c>
      <c r="P398">
        <f t="shared" si="19"/>
        <v>81.63</v>
      </c>
      <c r="Q398" t="s">
        <v>8308</v>
      </c>
      <c r="R398" t="s">
        <v>8313</v>
      </c>
      <c r="S398" s="9">
        <f t="shared" si="20"/>
        <v>41082.564884259256</v>
      </c>
    </row>
    <row r="399" spans="1:19" ht="58" hidden="1" x14ac:dyDescent="0.35">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18"/>
        <v>104</v>
      </c>
      <c r="P399">
        <f t="shared" si="19"/>
        <v>56.46</v>
      </c>
      <c r="Q399" t="s">
        <v>8308</v>
      </c>
      <c r="R399" t="s">
        <v>8313</v>
      </c>
      <c r="S399" s="9">
        <f t="shared" si="20"/>
        <v>40379.776435185187</v>
      </c>
    </row>
    <row r="400" spans="1:19" ht="43.5" hidden="1" x14ac:dyDescent="0.3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18"/>
        <v>125</v>
      </c>
      <c r="P400">
        <f t="shared" si="19"/>
        <v>140.1</v>
      </c>
      <c r="Q400" t="s">
        <v>8308</v>
      </c>
      <c r="R400" t="s">
        <v>8313</v>
      </c>
      <c r="S400" s="9">
        <f t="shared" si="20"/>
        <v>42078.793124999997</v>
      </c>
    </row>
    <row r="401" spans="1:19" ht="58" hidden="1" x14ac:dyDescent="0.3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18"/>
        <v>107</v>
      </c>
      <c r="P401">
        <f t="shared" si="19"/>
        <v>224.85</v>
      </c>
      <c r="Q401" t="s">
        <v>8308</v>
      </c>
      <c r="R401" t="s">
        <v>8313</v>
      </c>
      <c r="S401" s="9">
        <f t="shared" si="20"/>
        <v>42687.875775462962</v>
      </c>
    </row>
    <row r="402" spans="1:19" ht="43.5" hidden="1" x14ac:dyDescent="0.3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18"/>
        <v>112</v>
      </c>
      <c r="P402">
        <f t="shared" si="19"/>
        <v>181.13</v>
      </c>
      <c r="Q402" t="s">
        <v>8308</v>
      </c>
      <c r="R402" t="s">
        <v>8313</v>
      </c>
      <c r="S402" s="9">
        <f t="shared" si="20"/>
        <v>41745.635960648149</v>
      </c>
    </row>
    <row r="403" spans="1:19" ht="43.5" hidden="1" x14ac:dyDescent="0.3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18"/>
        <v>104</v>
      </c>
      <c r="P403">
        <f t="shared" si="19"/>
        <v>711.04</v>
      </c>
      <c r="Q403" t="s">
        <v>8308</v>
      </c>
      <c r="R403" t="s">
        <v>8313</v>
      </c>
      <c r="S403" s="9">
        <f t="shared" si="20"/>
        <v>40732.842245370368</v>
      </c>
    </row>
    <row r="404" spans="1:19" ht="43.5" hidden="1" x14ac:dyDescent="0.3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18"/>
        <v>142</v>
      </c>
      <c r="P404">
        <f t="shared" si="19"/>
        <v>65.88</v>
      </c>
      <c r="Q404" t="s">
        <v>8308</v>
      </c>
      <c r="R404" t="s">
        <v>8313</v>
      </c>
      <c r="S404" s="9">
        <f t="shared" si="20"/>
        <v>42292.539548611108</v>
      </c>
    </row>
    <row r="405" spans="1:19" ht="43.5" hidden="1" x14ac:dyDescent="0.3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18"/>
        <v>105</v>
      </c>
      <c r="P405">
        <f t="shared" si="19"/>
        <v>75.19</v>
      </c>
      <c r="Q405" t="s">
        <v>8308</v>
      </c>
      <c r="R405" t="s">
        <v>8313</v>
      </c>
      <c r="S405" s="9">
        <f t="shared" si="20"/>
        <v>40718.310659722221</v>
      </c>
    </row>
    <row r="406" spans="1:19" ht="43.5" hidden="1" x14ac:dyDescent="0.3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18"/>
        <v>103</v>
      </c>
      <c r="P406">
        <f t="shared" si="19"/>
        <v>133.13999999999999</v>
      </c>
      <c r="Q406" t="s">
        <v>8308</v>
      </c>
      <c r="R406" t="s">
        <v>8313</v>
      </c>
      <c r="S406" s="9">
        <f t="shared" si="20"/>
        <v>41646.628032407411</v>
      </c>
    </row>
    <row r="407" spans="1:19" ht="43.5" hidden="1" x14ac:dyDescent="0.3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18"/>
        <v>108</v>
      </c>
      <c r="P407">
        <f t="shared" si="19"/>
        <v>55.2</v>
      </c>
      <c r="Q407" t="s">
        <v>8308</v>
      </c>
      <c r="R407" t="s">
        <v>8313</v>
      </c>
      <c r="S407" s="9">
        <f t="shared" si="20"/>
        <v>41674.08494212963</v>
      </c>
    </row>
    <row r="408" spans="1:19" ht="43.5" hidden="1" x14ac:dyDescent="0.3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18"/>
        <v>108</v>
      </c>
      <c r="P408">
        <f t="shared" si="19"/>
        <v>86.16</v>
      </c>
      <c r="Q408" t="s">
        <v>8308</v>
      </c>
      <c r="R408" t="s">
        <v>8313</v>
      </c>
      <c r="S408" s="9">
        <f t="shared" si="20"/>
        <v>40638.162465277775</v>
      </c>
    </row>
    <row r="409" spans="1:19" ht="43.5" hidden="1" x14ac:dyDescent="0.3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18"/>
        <v>102</v>
      </c>
      <c r="P409">
        <f t="shared" si="19"/>
        <v>92.32</v>
      </c>
      <c r="Q409" t="s">
        <v>8308</v>
      </c>
      <c r="R409" t="s">
        <v>8313</v>
      </c>
      <c r="S409" s="9">
        <f t="shared" si="20"/>
        <v>40806.870949074073</v>
      </c>
    </row>
    <row r="410" spans="1:19" ht="43.5" hidden="1" x14ac:dyDescent="0.3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18"/>
        <v>101</v>
      </c>
      <c r="P410">
        <f t="shared" si="19"/>
        <v>160.16</v>
      </c>
      <c r="Q410" t="s">
        <v>8308</v>
      </c>
      <c r="R410" t="s">
        <v>8313</v>
      </c>
      <c r="S410" s="9">
        <f t="shared" si="20"/>
        <v>41543.735995370371</v>
      </c>
    </row>
    <row r="411" spans="1:19" ht="43.5" hidden="1" x14ac:dyDescent="0.3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18"/>
        <v>137</v>
      </c>
      <c r="P411">
        <f t="shared" si="19"/>
        <v>45.6</v>
      </c>
      <c r="Q411" t="s">
        <v>8308</v>
      </c>
      <c r="R411" t="s">
        <v>8313</v>
      </c>
      <c r="S411" s="9">
        <f t="shared" si="20"/>
        <v>42543.862777777773</v>
      </c>
    </row>
    <row r="412" spans="1:19" ht="43.5" hidden="1" x14ac:dyDescent="0.3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18"/>
        <v>128</v>
      </c>
      <c r="P412">
        <f t="shared" si="19"/>
        <v>183.29</v>
      </c>
      <c r="Q412" t="s">
        <v>8308</v>
      </c>
      <c r="R412" t="s">
        <v>8313</v>
      </c>
      <c r="S412" s="9">
        <f t="shared" si="20"/>
        <v>42113.981446759266</v>
      </c>
    </row>
    <row r="413" spans="1:19" ht="43.5" hidden="1" x14ac:dyDescent="0.3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18"/>
        <v>101</v>
      </c>
      <c r="P413">
        <f t="shared" si="19"/>
        <v>125.79</v>
      </c>
      <c r="Q413" t="s">
        <v>8308</v>
      </c>
      <c r="R413" t="s">
        <v>8313</v>
      </c>
      <c r="S413" s="9">
        <f t="shared" si="20"/>
        <v>41598.17597222222</v>
      </c>
    </row>
    <row r="414" spans="1:19" ht="43.5" hidden="1" x14ac:dyDescent="0.3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18"/>
        <v>127</v>
      </c>
      <c r="P414">
        <f t="shared" si="19"/>
        <v>57.65</v>
      </c>
      <c r="Q414" t="s">
        <v>8308</v>
      </c>
      <c r="R414" t="s">
        <v>8313</v>
      </c>
      <c r="S414" s="9">
        <f t="shared" si="20"/>
        <v>41099.742800925924</v>
      </c>
    </row>
    <row r="415" spans="1:19" ht="43.5" hidden="1" x14ac:dyDescent="0.3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18"/>
        <v>105</v>
      </c>
      <c r="P415">
        <f t="shared" si="19"/>
        <v>78.66</v>
      </c>
      <c r="Q415" t="s">
        <v>8308</v>
      </c>
      <c r="R415" t="s">
        <v>8313</v>
      </c>
      <c r="S415" s="9">
        <f t="shared" si="20"/>
        <v>41079.877442129626</v>
      </c>
    </row>
    <row r="416" spans="1:19" ht="43.5" hidden="1" x14ac:dyDescent="0.3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18"/>
        <v>103</v>
      </c>
      <c r="P416">
        <f t="shared" si="19"/>
        <v>91.48</v>
      </c>
      <c r="Q416" t="s">
        <v>8308</v>
      </c>
      <c r="R416" t="s">
        <v>8313</v>
      </c>
      <c r="S416" s="9">
        <f t="shared" si="20"/>
        <v>41529.063252314816</v>
      </c>
    </row>
    <row r="417" spans="1:19" ht="58" hidden="1" x14ac:dyDescent="0.35">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18"/>
        <v>102</v>
      </c>
      <c r="P417">
        <f t="shared" si="19"/>
        <v>68.099999999999994</v>
      </c>
      <c r="Q417" t="s">
        <v>8308</v>
      </c>
      <c r="R417" t="s">
        <v>8313</v>
      </c>
      <c r="S417" s="9">
        <f t="shared" si="20"/>
        <v>41904.851875</v>
      </c>
    </row>
    <row r="418" spans="1:19" ht="43.5" hidden="1" x14ac:dyDescent="0.3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18"/>
        <v>120</v>
      </c>
      <c r="P418">
        <f t="shared" si="19"/>
        <v>48.09</v>
      </c>
      <c r="Q418" t="s">
        <v>8308</v>
      </c>
      <c r="R418" t="s">
        <v>8313</v>
      </c>
      <c r="S418" s="9">
        <f t="shared" si="20"/>
        <v>41648.396192129629</v>
      </c>
    </row>
    <row r="419" spans="1:19" ht="43.5" hidden="1" x14ac:dyDescent="0.3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18"/>
        <v>100</v>
      </c>
      <c r="P419">
        <f t="shared" si="19"/>
        <v>202.42</v>
      </c>
      <c r="Q419" t="s">
        <v>8308</v>
      </c>
      <c r="R419" t="s">
        <v>8313</v>
      </c>
      <c r="S419" s="9">
        <f t="shared" si="20"/>
        <v>41360.970601851855</v>
      </c>
    </row>
    <row r="420" spans="1:19" ht="43.5" hidden="1" x14ac:dyDescent="0.3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18"/>
        <v>101</v>
      </c>
      <c r="P420">
        <f t="shared" si="19"/>
        <v>216.75</v>
      </c>
      <c r="Q420" t="s">
        <v>8308</v>
      </c>
      <c r="R420" t="s">
        <v>8313</v>
      </c>
      <c r="S420" s="9">
        <f t="shared" si="20"/>
        <v>42178.282372685186</v>
      </c>
    </row>
    <row r="421" spans="1:19" ht="43.5" hidden="1" x14ac:dyDescent="0.3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18"/>
        <v>100</v>
      </c>
      <c r="P421">
        <f t="shared" si="19"/>
        <v>110.07</v>
      </c>
      <c r="Q421" t="s">
        <v>8308</v>
      </c>
      <c r="R421" t="s">
        <v>8313</v>
      </c>
      <c r="S421" s="9">
        <f t="shared" si="20"/>
        <v>41394.842442129629</v>
      </c>
    </row>
    <row r="422" spans="1:19" ht="43.5" hidden="1" x14ac:dyDescent="0.3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18"/>
        <v>0</v>
      </c>
      <c r="P422">
        <f t="shared" si="19"/>
        <v>4.83</v>
      </c>
      <c r="Q422" t="s">
        <v>8308</v>
      </c>
      <c r="R422" t="s">
        <v>8314</v>
      </c>
      <c r="S422" s="9">
        <f t="shared" si="20"/>
        <v>41682.23646990741</v>
      </c>
    </row>
    <row r="423" spans="1:19" ht="58" hidden="1" x14ac:dyDescent="0.3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18"/>
        <v>2</v>
      </c>
      <c r="P423">
        <f t="shared" si="19"/>
        <v>50.17</v>
      </c>
      <c r="Q423" t="s">
        <v>8308</v>
      </c>
      <c r="R423" t="s">
        <v>8314</v>
      </c>
      <c r="S423" s="9">
        <f t="shared" si="20"/>
        <v>42177.491388888884</v>
      </c>
    </row>
    <row r="424" spans="1:19" ht="43.5" hidden="1" x14ac:dyDescent="0.3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18"/>
        <v>1</v>
      </c>
      <c r="P424">
        <f t="shared" si="19"/>
        <v>35.83</v>
      </c>
      <c r="Q424" t="s">
        <v>8308</v>
      </c>
      <c r="R424" t="s">
        <v>8314</v>
      </c>
      <c r="S424" s="9">
        <f t="shared" si="20"/>
        <v>41863.260381944441</v>
      </c>
    </row>
    <row r="425" spans="1:19" ht="43.5" hidden="1" x14ac:dyDescent="0.3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18"/>
        <v>1</v>
      </c>
      <c r="P425">
        <f t="shared" si="19"/>
        <v>11.77</v>
      </c>
      <c r="Q425" t="s">
        <v>8308</v>
      </c>
      <c r="R425" t="s">
        <v>8314</v>
      </c>
      <c r="S425" s="9">
        <f t="shared" si="20"/>
        <v>41400.92627314815</v>
      </c>
    </row>
    <row r="426" spans="1:19" ht="43.5" hidden="1" x14ac:dyDescent="0.3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18"/>
        <v>7</v>
      </c>
      <c r="P426">
        <f t="shared" si="19"/>
        <v>40.78</v>
      </c>
      <c r="Q426" t="s">
        <v>8308</v>
      </c>
      <c r="R426" t="s">
        <v>8314</v>
      </c>
      <c r="S426" s="9">
        <f t="shared" si="20"/>
        <v>40934.376145833332</v>
      </c>
    </row>
    <row r="427" spans="1:19" ht="43.5" hidden="1" x14ac:dyDescent="0.3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18"/>
        <v>0</v>
      </c>
      <c r="P427">
        <f t="shared" si="19"/>
        <v>3</v>
      </c>
      <c r="Q427" t="s">
        <v>8308</v>
      </c>
      <c r="R427" t="s">
        <v>8314</v>
      </c>
      <c r="S427" s="9">
        <f t="shared" si="20"/>
        <v>42275.861157407402</v>
      </c>
    </row>
    <row r="428" spans="1:19" ht="43.5" hidden="1" x14ac:dyDescent="0.3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18"/>
        <v>1</v>
      </c>
      <c r="P428">
        <f t="shared" si="19"/>
        <v>16.63</v>
      </c>
      <c r="Q428" t="s">
        <v>8308</v>
      </c>
      <c r="R428" t="s">
        <v>8314</v>
      </c>
      <c r="S428" s="9">
        <f t="shared" si="20"/>
        <v>42400.711967592593</v>
      </c>
    </row>
    <row r="429" spans="1:19" ht="58" hidden="1" x14ac:dyDescent="0.3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18"/>
        <v>0</v>
      </c>
      <c r="P429">
        <f t="shared" si="19"/>
        <v>0</v>
      </c>
      <c r="Q429" t="s">
        <v>8308</v>
      </c>
      <c r="R429" t="s">
        <v>8314</v>
      </c>
      <c r="S429" s="9">
        <f t="shared" si="20"/>
        <v>42285.909027777772</v>
      </c>
    </row>
    <row r="430" spans="1:19" ht="29" hidden="1" x14ac:dyDescent="0.3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18"/>
        <v>6</v>
      </c>
      <c r="P430">
        <f t="shared" si="19"/>
        <v>52</v>
      </c>
      <c r="Q430" t="s">
        <v>8308</v>
      </c>
      <c r="R430" t="s">
        <v>8314</v>
      </c>
      <c r="S430" s="9">
        <f t="shared" si="20"/>
        <v>41778.766724537039</v>
      </c>
    </row>
    <row r="431" spans="1:19" ht="58" hidden="1" x14ac:dyDescent="0.35">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18"/>
        <v>0</v>
      </c>
      <c r="P431">
        <f t="shared" si="19"/>
        <v>0</v>
      </c>
      <c r="Q431" t="s">
        <v>8308</v>
      </c>
      <c r="R431" t="s">
        <v>8314</v>
      </c>
      <c r="S431" s="9">
        <f t="shared" si="20"/>
        <v>40070.901412037041</v>
      </c>
    </row>
    <row r="432" spans="1:19" ht="43.5" hidden="1" x14ac:dyDescent="0.3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18"/>
        <v>2</v>
      </c>
      <c r="P432">
        <f t="shared" si="19"/>
        <v>4.8</v>
      </c>
      <c r="Q432" t="s">
        <v>8308</v>
      </c>
      <c r="R432" t="s">
        <v>8314</v>
      </c>
      <c r="S432" s="9">
        <f t="shared" si="20"/>
        <v>41513.107256944444</v>
      </c>
    </row>
    <row r="433" spans="1:19" ht="43.5" hidden="1" x14ac:dyDescent="0.3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18"/>
        <v>14</v>
      </c>
      <c r="P433">
        <f t="shared" si="19"/>
        <v>51.88</v>
      </c>
      <c r="Q433" t="s">
        <v>8308</v>
      </c>
      <c r="R433" t="s">
        <v>8314</v>
      </c>
      <c r="S433" s="9">
        <f t="shared" si="20"/>
        <v>42526.871331018512</v>
      </c>
    </row>
    <row r="434" spans="1:19" ht="58" hidden="1" x14ac:dyDescent="0.3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18"/>
        <v>10</v>
      </c>
      <c r="P434">
        <f t="shared" si="19"/>
        <v>71.25</v>
      </c>
      <c r="Q434" t="s">
        <v>8308</v>
      </c>
      <c r="R434" t="s">
        <v>8314</v>
      </c>
      <c r="S434" s="9">
        <f t="shared" si="20"/>
        <v>42238.726631944446</v>
      </c>
    </row>
    <row r="435" spans="1:19" ht="58" hidden="1" x14ac:dyDescent="0.35">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18"/>
        <v>0</v>
      </c>
      <c r="P435">
        <f t="shared" si="19"/>
        <v>0</v>
      </c>
      <c r="Q435" t="s">
        <v>8308</v>
      </c>
      <c r="R435" t="s">
        <v>8314</v>
      </c>
      <c r="S435" s="9">
        <f t="shared" si="20"/>
        <v>42228.629884259266</v>
      </c>
    </row>
    <row r="436" spans="1:19" ht="58" hidden="1" x14ac:dyDescent="0.3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18"/>
        <v>5</v>
      </c>
      <c r="P436">
        <f t="shared" si="19"/>
        <v>62.5</v>
      </c>
      <c r="Q436" t="s">
        <v>8308</v>
      </c>
      <c r="R436" t="s">
        <v>8314</v>
      </c>
      <c r="S436" s="9">
        <f t="shared" si="20"/>
        <v>41576.834513888891</v>
      </c>
    </row>
    <row r="437" spans="1:19" ht="58" hidden="1" x14ac:dyDescent="0.3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18"/>
        <v>0</v>
      </c>
      <c r="P437">
        <f t="shared" si="19"/>
        <v>1</v>
      </c>
      <c r="Q437" t="s">
        <v>8308</v>
      </c>
      <c r="R437" t="s">
        <v>8314</v>
      </c>
      <c r="S437" s="9">
        <f t="shared" si="20"/>
        <v>41500.747453703705</v>
      </c>
    </row>
    <row r="438" spans="1:19" ht="43.5" hidden="1" x14ac:dyDescent="0.3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18"/>
        <v>0</v>
      </c>
      <c r="P438">
        <f t="shared" si="19"/>
        <v>0</v>
      </c>
      <c r="Q438" t="s">
        <v>8308</v>
      </c>
      <c r="R438" t="s">
        <v>8314</v>
      </c>
      <c r="S438" s="9">
        <f t="shared" si="20"/>
        <v>41456.36241898148</v>
      </c>
    </row>
    <row r="439" spans="1:19" ht="43.5" hidden="1" x14ac:dyDescent="0.3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18"/>
        <v>0</v>
      </c>
      <c r="P439">
        <f t="shared" si="19"/>
        <v>0</v>
      </c>
      <c r="Q439" t="s">
        <v>8308</v>
      </c>
      <c r="R439" t="s">
        <v>8314</v>
      </c>
      <c r="S439" s="9">
        <f t="shared" si="20"/>
        <v>42591.31858796296</v>
      </c>
    </row>
    <row r="440" spans="1:19" ht="43.5" hidden="1" x14ac:dyDescent="0.3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18"/>
        <v>9</v>
      </c>
      <c r="P440">
        <f t="shared" si="19"/>
        <v>170.55</v>
      </c>
      <c r="Q440" t="s">
        <v>8308</v>
      </c>
      <c r="R440" t="s">
        <v>8314</v>
      </c>
      <c r="S440" s="9">
        <f t="shared" si="20"/>
        <v>42296.261087962965</v>
      </c>
    </row>
    <row r="441" spans="1:19" ht="43.5" hidden="1" x14ac:dyDescent="0.3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18"/>
        <v>0</v>
      </c>
      <c r="P441">
        <f t="shared" si="19"/>
        <v>0</v>
      </c>
      <c r="Q441" t="s">
        <v>8308</v>
      </c>
      <c r="R441" t="s">
        <v>8314</v>
      </c>
      <c r="S441" s="9">
        <f t="shared" si="20"/>
        <v>41919.761782407404</v>
      </c>
    </row>
    <row r="442" spans="1:19" ht="43.5" hidden="1" x14ac:dyDescent="0.3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18"/>
        <v>0</v>
      </c>
      <c r="P442">
        <f t="shared" si="19"/>
        <v>5</v>
      </c>
      <c r="Q442" t="s">
        <v>8308</v>
      </c>
      <c r="R442" t="s">
        <v>8314</v>
      </c>
      <c r="S442" s="9">
        <f t="shared" si="20"/>
        <v>42423.985567129625</v>
      </c>
    </row>
    <row r="443" spans="1:19" ht="43.5" hidden="1" x14ac:dyDescent="0.3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18"/>
        <v>0</v>
      </c>
      <c r="P443">
        <f t="shared" si="19"/>
        <v>0</v>
      </c>
      <c r="Q443" t="s">
        <v>8308</v>
      </c>
      <c r="R443" t="s">
        <v>8314</v>
      </c>
      <c r="S443" s="9">
        <f t="shared" si="20"/>
        <v>41550.793935185182</v>
      </c>
    </row>
    <row r="444" spans="1:19" hidden="1" x14ac:dyDescent="0.35">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18"/>
        <v>39</v>
      </c>
      <c r="P444">
        <f t="shared" si="19"/>
        <v>393.59</v>
      </c>
      <c r="Q444" t="s">
        <v>8308</v>
      </c>
      <c r="R444" t="s">
        <v>8314</v>
      </c>
      <c r="S444" s="9">
        <f t="shared" si="20"/>
        <v>42024.888692129629</v>
      </c>
    </row>
    <row r="445" spans="1:19" ht="43.5" hidden="1" x14ac:dyDescent="0.3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18"/>
        <v>0</v>
      </c>
      <c r="P445">
        <f t="shared" si="19"/>
        <v>5</v>
      </c>
      <c r="Q445" t="s">
        <v>8308</v>
      </c>
      <c r="R445" t="s">
        <v>8314</v>
      </c>
      <c r="S445" s="9">
        <f t="shared" si="20"/>
        <v>41650.015057870369</v>
      </c>
    </row>
    <row r="446" spans="1:19" ht="43.5" hidden="1" x14ac:dyDescent="0.3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18"/>
        <v>5</v>
      </c>
      <c r="P446">
        <f t="shared" si="19"/>
        <v>50</v>
      </c>
      <c r="Q446" t="s">
        <v>8308</v>
      </c>
      <c r="R446" t="s">
        <v>8314</v>
      </c>
      <c r="S446" s="9">
        <f t="shared" si="20"/>
        <v>40894.906956018516</v>
      </c>
    </row>
    <row r="447" spans="1:19" ht="43.5" hidden="1" x14ac:dyDescent="0.3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18"/>
        <v>0</v>
      </c>
      <c r="P447">
        <f t="shared" si="19"/>
        <v>1</v>
      </c>
      <c r="Q447" t="s">
        <v>8308</v>
      </c>
      <c r="R447" t="s">
        <v>8314</v>
      </c>
      <c r="S447" s="9">
        <f t="shared" si="20"/>
        <v>42130.335358796292</v>
      </c>
    </row>
    <row r="448" spans="1:19" ht="43.5" hidden="1" x14ac:dyDescent="0.3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18"/>
        <v>7</v>
      </c>
      <c r="P448">
        <f t="shared" si="19"/>
        <v>47.88</v>
      </c>
      <c r="Q448" t="s">
        <v>8308</v>
      </c>
      <c r="R448" t="s">
        <v>8314</v>
      </c>
      <c r="S448" s="9">
        <f t="shared" si="20"/>
        <v>42037.083564814813</v>
      </c>
    </row>
    <row r="449" spans="1:19" ht="58" hidden="1" x14ac:dyDescent="0.3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18"/>
        <v>0</v>
      </c>
      <c r="P449">
        <f t="shared" si="19"/>
        <v>5</v>
      </c>
      <c r="Q449" t="s">
        <v>8308</v>
      </c>
      <c r="R449" t="s">
        <v>8314</v>
      </c>
      <c r="S449" s="9">
        <f t="shared" si="20"/>
        <v>41331.555127314816</v>
      </c>
    </row>
    <row r="450" spans="1:19" ht="43.5" hidden="1" x14ac:dyDescent="0.3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ref="O450:O513" si="21">ROUND((E450/D450)*100,0)</f>
        <v>3</v>
      </c>
      <c r="P450">
        <f t="shared" si="19"/>
        <v>20.5</v>
      </c>
      <c r="Q450" t="s">
        <v>8308</v>
      </c>
      <c r="R450" t="s">
        <v>8314</v>
      </c>
      <c r="S450" s="9">
        <f t="shared" si="20"/>
        <v>41753.758043981477</v>
      </c>
    </row>
    <row r="451" spans="1:19" ht="43.5" hidden="1" x14ac:dyDescent="0.3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si="21"/>
        <v>2</v>
      </c>
      <c r="P451">
        <f t="shared" ref="P451:P514" si="22">IFERROR(ROUND(E451/L451,2),0)</f>
        <v>9</v>
      </c>
      <c r="Q451" t="s">
        <v>8308</v>
      </c>
      <c r="R451" t="s">
        <v>8314</v>
      </c>
      <c r="S451" s="9">
        <f t="shared" ref="S451:S514" si="23">(((J451/60)/60)/24)+DATE(1970,1,1)</f>
        <v>41534.568113425928</v>
      </c>
    </row>
    <row r="452" spans="1:19" ht="43.5" hidden="1" x14ac:dyDescent="0.3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21"/>
        <v>1</v>
      </c>
      <c r="P452">
        <f t="shared" si="22"/>
        <v>56.57</v>
      </c>
      <c r="Q452" t="s">
        <v>8308</v>
      </c>
      <c r="R452" t="s">
        <v>8314</v>
      </c>
      <c r="S452" s="9">
        <f t="shared" si="23"/>
        <v>41654.946759259255</v>
      </c>
    </row>
    <row r="453" spans="1:19" ht="43.5" hidden="1" x14ac:dyDescent="0.3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21"/>
        <v>0</v>
      </c>
      <c r="P453">
        <f t="shared" si="22"/>
        <v>0</v>
      </c>
      <c r="Q453" t="s">
        <v>8308</v>
      </c>
      <c r="R453" t="s">
        <v>8314</v>
      </c>
      <c r="S453" s="9">
        <f t="shared" si="23"/>
        <v>41634.715173611112</v>
      </c>
    </row>
    <row r="454" spans="1:19" ht="29" hidden="1" x14ac:dyDescent="0.3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21"/>
        <v>64</v>
      </c>
      <c r="P454">
        <f t="shared" si="22"/>
        <v>40</v>
      </c>
      <c r="Q454" t="s">
        <v>8308</v>
      </c>
      <c r="R454" t="s">
        <v>8314</v>
      </c>
      <c r="S454" s="9">
        <f t="shared" si="23"/>
        <v>42107.703877314809</v>
      </c>
    </row>
    <row r="455" spans="1:19" ht="43.5" hidden="1" x14ac:dyDescent="0.3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21"/>
        <v>0</v>
      </c>
      <c r="P455">
        <f t="shared" si="22"/>
        <v>13</v>
      </c>
      <c r="Q455" t="s">
        <v>8308</v>
      </c>
      <c r="R455" t="s">
        <v>8314</v>
      </c>
      <c r="S455" s="9">
        <f t="shared" si="23"/>
        <v>42038.824988425928</v>
      </c>
    </row>
    <row r="456" spans="1:19" ht="43.5" hidden="1" x14ac:dyDescent="0.3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21"/>
        <v>1</v>
      </c>
      <c r="P456">
        <f t="shared" si="22"/>
        <v>16.399999999999999</v>
      </c>
      <c r="Q456" t="s">
        <v>8308</v>
      </c>
      <c r="R456" t="s">
        <v>8314</v>
      </c>
      <c r="S456" s="9">
        <f t="shared" si="23"/>
        <v>41938.717256944445</v>
      </c>
    </row>
    <row r="457" spans="1:19" ht="43.5" hidden="1" x14ac:dyDescent="0.3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21"/>
        <v>0</v>
      </c>
      <c r="P457">
        <f t="shared" si="22"/>
        <v>22.5</v>
      </c>
      <c r="Q457" t="s">
        <v>8308</v>
      </c>
      <c r="R457" t="s">
        <v>8314</v>
      </c>
      <c r="S457" s="9">
        <f t="shared" si="23"/>
        <v>40971.002569444441</v>
      </c>
    </row>
    <row r="458" spans="1:19" ht="58" hidden="1" x14ac:dyDescent="0.3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21"/>
        <v>1</v>
      </c>
      <c r="P458">
        <f t="shared" si="22"/>
        <v>20.329999999999998</v>
      </c>
      <c r="Q458" t="s">
        <v>8308</v>
      </c>
      <c r="R458" t="s">
        <v>8314</v>
      </c>
      <c r="S458" s="9">
        <f t="shared" si="23"/>
        <v>41547.694456018515</v>
      </c>
    </row>
    <row r="459" spans="1:19" ht="43.5" hidden="1" x14ac:dyDescent="0.3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21"/>
        <v>0</v>
      </c>
      <c r="P459">
        <f t="shared" si="22"/>
        <v>0</v>
      </c>
      <c r="Q459" t="s">
        <v>8308</v>
      </c>
      <c r="R459" t="s">
        <v>8314</v>
      </c>
      <c r="S459" s="9">
        <f t="shared" si="23"/>
        <v>41837.767500000002</v>
      </c>
    </row>
    <row r="460" spans="1:19" ht="43.5" hidden="1" x14ac:dyDescent="0.3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21"/>
        <v>8</v>
      </c>
      <c r="P460">
        <f t="shared" si="22"/>
        <v>16.760000000000002</v>
      </c>
      <c r="Q460" t="s">
        <v>8308</v>
      </c>
      <c r="R460" t="s">
        <v>8314</v>
      </c>
      <c r="S460" s="9">
        <f t="shared" si="23"/>
        <v>41378.69976851852</v>
      </c>
    </row>
    <row r="461" spans="1:19" ht="43.5" hidden="1" x14ac:dyDescent="0.3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21"/>
        <v>0</v>
      </c>
      <c r="P461">
        <f t="shared" si="22"/>
        <v>25</v>
      </c>
      <c r="Q461" t="s">
        <v>8308</v>
      </c>
      <c r="R461" t="s">
        <v>8314</v>
      </c>
      <c r="S461" s="9">
        <f t="shared" si="23"/>
        <v>40800.6403587963</v>
      </c>
    </row>
    <row r="462" spans="1:19" ht="29" hidden="1" x14ac:dyDescent="0.3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21"/>
        <v>0</v>
      </c>
      <c r="P462">
        <f t="shared" si="22"/>
        <v>12.5</v>
      </c>
      <c r="Q462" t="s">
        <v>8308</v>
      </c>
      <c r="R462" t="s">
        <v>8314</v>
      </c>
      <c r="S462" s="9">
        <f t="shared" si="23"/>
        <v>41759.542534722219</v>
      </c>
    </row>
    <row r="463" spans="1:19" ht="43.5" hidden="1" x14ac:dyDescent="0.3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21"/>
        <v>0</v>
      </c>
      <c r="P463">
        <f t="shared" si="22"/>
        <v>0</v>
      </c>
      <c r="Q463" t="s">
        <v>8308</v>
      </c>
      <c r="R463" t="s">
        <v>8314</v>
      </c>
      <c r="S463" s="9">
        <f t="shared" si="23"/>
        <v>41407.84684027778</v>
      </c>
    </row>
    <row r="464" spans="1:19" ht="58" hidden="1" x14ac:dyDescent="0.3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21"/>
        <v>0</v>
      </c>
      <c r="P464">
        <f t="shared" si="22"/>
        <v>0</v>
      </c>
      <c r="Q464" t="s">
        <v>8308</v>
      </c>
      <c r="R464" t="s">
        <v>8314</v>
      </c>
      <c r="S464" s="9">
        <f t="shared" si="23"/>
        <v>40705.126631944448</v>
      </c>
    </row>
    <row r="465" spans="1:19" ht="43.5" hidden="1" x14ac:dyDescent="0.3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21"/>
        <v>2</v>
      </c>
      <c r="P465">
        <f t="shared" si="22"/>
        <v>113.64</v>
      </c>
      <c r="Q465" t="s">
        <v>8308</v>
      </c>
      <c r="R465" t="s">
        <v>8314</v>
      </c>
      <c r="S465" s="9">
        <f t="shared" si="23"/>
        <v>40750.710104166668</v>
      </c>
    </row>
    <row r="466" spans="1:19" ht="29" hidden="1" x14ac:dyDescent="0.3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21"/>
        <v>0</v>
      </c>
      <c r="P466">
        <f t="shared" si="22"/>
        <v>1</v>
      </c>
      <c r="Q466" t="s">
        <v>8308</v>
      </c>
      <c r="R466" t="s">
        <v>8314</v>
      </c>
      <c r="S466" s="9">
        <f t="shared" si="23"/>
        <v>42488.848784722228</v>
      </c>
    </row>
    <row r="467" spans="1:19" ht="29" hidden="1" x14ac:dyDescent="0.35">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21"/>
        <v>27</v>
      </c>
      <c r="P467">
        <f t="shared" si="22"/>
        <v>17.25</v>
      </c>
      <c r="Q467" t="s">
        <v>8308</v>
      </c>
      <c r="R467" t="s">
        <v>8314</v>
      </c>
      <c r="S467" s="9">
        <f t="shared" si="23"/>
        <v>41801.120069444441</v>
      </c>
    </row>
    <row r="468" spans="1:19" ht="43.5" hidden="1" x14ac:dyDescent="0.3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21"/>
        <v>1</v>
      </c>
      <c r="P468">
        <f t="shared" si="22"/>
        <v>15.2</v>
      </c>
      <c r="Q468" t="s">
        <v>8308</v>
      </c>
      <c r="R468" t="s">
        <v>8314</v>
      </c>
      <c r="S468" s="9">
        <f t="shared" si="23"/>
        <v>41129.942870370374</v>
      </c>
    </row>
    <row r="469" spans="1:19" ht="58" hidden="1" x14ac:dyDescent="0.3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21"/>
        <v>22</v>
      </c>
      <c r="P469">
        <f t="shared" si="22"/>
        <v>110.64</v>
      </c>
      <c r="Q469" t="s">
        <v>8308</v>
      </c>
      <c r="R469" t="s">
        <v>8314</v>
      </c>
      <c r="S469" s="9">
        <f t="shared" si="23"/>
        <v>41135.679791666669</v>
      </c>
    </row>
    <row r="470" spans="1:19" ht="43.5" hidden="1" x14ac:dyDescent="0.3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21"/>
        <v>0</v>
      </c>
      <c r="P470">
        <f t="shared" si="22"/>
        <v>0</v>
      </c>
      <c r="Q470" t="s">
        <v>8308</v>
      </c>
      <c r="R470" t="s">
        <v>8314</v>
      </c>
      <c r="S470" s="9">
        <f t="shared" si="23"/>
        <v>41041.167627314811</v>
      </c>
    </row>
    <row r="471" spans="1:19" ht="29" hidden="1" x14ac:dyDescent="0.3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21"/>
        <v>0</v>
      </c>
      <c r="P471">
        <f t="shared" si="22"/>
        <v>0</v>
      </c>
      <c r="Q471" t="s">
        <v>8308</v>
      </c>
      <c r="R471" t="s">
        <v>8314</v>
      </c>
      <c r="S471" s="9">
        <f t="shared" si="23"/>
        <v>41827.989861111113</v>
      </c>
    </row>
    <row r="472" spans="1:19" ht="43.5" hidden="1" x14ac:dyDescent="0.3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21"/>
        <v>1</v>
      </c>
      <c r="P472">
        <f t="shared" si="22"/>
        <v>25.5</v>
      </c>
      <c r="Q472" t="s">
        <v>8308</v>
      </c>
      <c r="R472" t="s">
        <v>8314</v>
      </c>
      <c r="S472" s="9">
        <f t="shared" si="23"/>
        <v>41605.167696759258</v>
      </c>
    </row>
    <row r="473" spans="1:19" ht="58" hidden="1" x14ac:dyDescent="0.35">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21"/>
        <v>12</v>
      </c>
      <c r="P473">
        <f t="shared" si="22"/>
        <v>38.479999999999997</v>
      </c>
      <c r="Q473" t="s">
        <v>8308</v>
      </c>
      <c r="R473" t="s">
        <v>8314</v>
      </c>
      <c r="S473" s="9">
        <f t="shared" si="23"/>
        <v>41703.721979166665</v>
      </c>
    </row>
    <row r="474" spans="1:19" ht="43.5" hidden="1" x14ac:dyDescent="0.3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21"/>
        <v>18</v>
      </c>
      <c r="P474">
        <f t="shared" si="22"/>
        <v>28.2</v>
      </c>
      <c r="Q474" t="s">
        <v>8308</v>
      </c>
      <c r="R474" t="s">
        <v>8314</v>
      </c>
      <c r="S474" s="9">
        <f t="shared" si="23"/>
        <v>41844.922662037039</v>
      </c>
    </row>
    <row r="475" spans="1:19" ht="43.5" hidden="1" x14ac:dyDescent="0.3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21"/>
        <v>3</v>
      </c>
      <c r="P475">
        <f t="shared" si="22"/>
        <v>61.5</v>
      </c>
      <c r="Q475" t="s">
        <v>8308</v>
      </c>
      <c r="R475" t="s">
        <v>8314</v>
      </c>
      <c r="S475" s="9">
        <f t="shared" si="23"/>
        <v>41869.698136574072</v>
      </c>
    </row>
    <row r="476" spans="1:19" ht="43.5" hidden="1" x14ac:dyDescent="0.3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21"/>
        <v>0</v>
      </c>
      <c r="P476">
        <f t="shared" si="22"/>
        <v>1</v>
      </c>
      <c r="Q476" t="s">
        <v>8308</v>
      </c>
      <c r="R476" t="s">
        <v>8314</v>
      </c>
      <c r="S476" s="9">
        <f t="shared" si="23"/>
        <v>42753.329039351855</v>
      </c>
    </row>
    <row r="477" spans="1:19" ht="58" hidden="1" x14ac:dyDescent="0.3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21"/>
        <v>0</v>
      </c>
      <c r="P477">
        <f t="shared" si="22"/>
        <v>0</v>
      </c>
      <c r="Q477" t="s">
        <v>8308</v>
      </c>
      <c r="R477" t="s">
        <v>8314</v>
      </c>
      <c r="S477" s="9">
        <f t="shared" si="23"/>
        <v>42100.086145833338</v>
      </c>
    </row>
    <row r="478" spans="1:19" ht="29" hidden="1" x14ac:dyDescent="0.3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21"/>
        <v>2</v>
      </c>
      <c r="P478">
        <f t="shared" si="22"/>
        <v>39.57</v>
      </c>
      <c r="Q478" t="s">
        <v>8308</v>
      </c>
      <c r="R478" t="s">
        <v>8314</v>
      </c>
      <c r="S478" s="9">
        <f t="shared" si="23"/>
        <v>41757.975011574075</v>
      </c>
    </row>
    <row r="479" spans="1:19" ht="58" hidden="1" x14ac:dyDescent="0.3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21"/>
        <v>0</v>
      </c>
      <c r="P479">
        <f t="shared" si="22"/>
        <v>0</v>
      </c>
      <c r="Q479" t="s">
        <v>8308</v>
      </c>
      <c r="R479" t="s">
        <v>8314</v>
      </c>
      <c r="S479" s="9">
        <f t="shared" si="23"/>
        <v>40987.83488425926</v>
      </c>
    </row>
    <row r="480" spans="1:19" ht="43.5" hidden="1" x14ac:dyDescent="0.3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21"/>
        <v>0</v>
      </c>
      <c r="P480">
        <f t="shared" si="22"/>
        <v>0</v>
      </c>
      <c r="Q480" t="s">
        <v>8308</v>
      </c>
      <c r="R480" t="s">
        <v>8314</v>
      </c>
      <c r="S480" s="9">
        <f t="shared" si="23"/>
        <v>42065.910983796297</v>
      </c>
    </row>
    <row r="481" spans="1:19" ht="43.5" hidden="1" x14ac:dyDescent="0.3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21"/>
        <v>33</v>
      </c>
      <c r="P481">
        <f t="shared" si="22"/>
        <v>88.8</v>
      </c>
      <c r="Q481" t="s">
        <v>8308</v>
      </c>
      <c r="R481" t="s">
        <v>8314</v>
      </c>
      <c r="S481" s="9">
        <f t="shared" si="23"/>
        <v>41904.407812500001</v>
      </c>
    </row>
    <row r="482" spans="1:19" ht="43.5" hidden="1" x14ac:dyDescent="0.3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21"/>
        <v>19</v>
      </c>
      <c r="P482">
        <f t="shared" si="22"/>
        <v>55.46</v>
      </c>
      <c r="Q482" t="s">
        <v>8308</v>
      </c>
      <c r="R482" t="s">
        <v>8314</v>
      </c>
      <c r="S482" s="9">
        <f t="shared" si="23"/>
        <v>41465.500173611108</v>
      </c>
    </row>
    <row r="483" spans="1:19" ht="43.5" hidden="1" x14ac:dyDescent="0.3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21"/>
        <v>6</v>
      </c>
      <c r="P483">
        <f t="shared" si="22"/>
        <v>87.14</v>
      </c>
      <c r="Q483" t="s">
        <v>8308</v>
      </c>
      <c r="R483" t="s">
        <v>8314</v>
      </c>
      <c r="S483" s="9">
        <f t="shared" si="23"/>
        <v>41162.672326388885</v>
      </c>
    </row>
    <row r="484" spans="1:19" ht="43.5" hidden="1" x14ac:dyDescent="0.3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21"/>
        <v>0</v>
      </c>
      <c r="P484">
        <f t="shared" si="22"/>
        <v>10</v>
      </c>
      <c r="Q484" t="s">
        <v>8308</v>
      </c>
      <c r="R484" t="s">
        <v>8314</v>
      </c>
      <c r="S484" s="9">
        <f t="shared" si="23"/>
        <v>42447.896875000006</v>
      </c>
    </row>
    <row r="485" spans="1:19" ht="58" hidden="1" x14ac:dyDescent="0.3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21"/>
        <v>50</v>
      </c>
      <c r="P485">
        <f t="shared" si="22"/>
        <v>51.22</v>
      </c>
      <c r="Q485" t="s">
        <v>8308</v>
      </c>
      <c r="R485" t="s">
        <v>8314</v>
      </c>
      <c r="S485" s="9">
        <f t="shared" si="23"/>
        <v>41243.197592592594</v>
      </c>
    </row>
    <row r="486" spans="1:19" ht="58" hidden="1" x14ac:dyDescent="0.35">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21"/>
        <v>0</v>
      </c>
      <c r="P486">
        <f t="shared" si="22"/>
        <v>13.55</v>
      </c>
      <c r="Q486" t="s">
        <v>8308</v>
      </c>
      <c r="R486" t="s">
        <v>8314</v>
      </c>
      <c r="S486" s="9">
        <f t="shared" si="23"/>
        <v>42272.93949074074</v>
      </c>
    </row>
    <row r="487" spans="1:19" ht="43.5" hidden="1" x14ac:dyDescent="0.3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21"/>
        <v>22</v>
      </c>
      <c r="P487">
        <f t="shared" si="22"/>
        <v>66.52</v>
      </c>
      <c r="Q487" t="s">
        <v>8308</v>
      </c>
      <c r="R487" t="s">
        <v>8314</v>
      </c>
      <c r="S487" s="9">
        <f t="shared" si="23"/>
        <v>41381.50577546296</v>
      </c>
    </row>
    <row r="488" spans="1:19" ht="43.5" hidden="1" x14ac:dyDescent="0.3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21"/>
        <v>0</v>
      </c>
      <c r="P488">
        <f t="shared" si="22"/>
        <v>50</v>
      </c>
      <c r="Q488" t="s">
        <v>8308</v>
      </c>
      <c r="R488" t="s">
        <v>8314</v>
      </c>
      <c r="S488" s="9">
        <f t="shared" si="23"/>
        <v>41761.94258101852</v>
      </c>
    </row>
    <row r="489" spans="1:19" ht="43.5" hidden="1" x14ac:dyDescent="0.3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21"/>
        <v>0</v>
      </c>
      <c r="P489">
        <f t="shared" si="22"/>
        <v>0</v>
      </c>
      <c r="Q489" t="s">
        <v>8308</v>
      </c>
      <c r="R489" t="s">
        <v>8314</v>
      </c>
      <c r="S489" s="9">
        <f t="shared" si="23"/>
        <v>42669.594837962963</v>
      </c>
    </row>
    <row r="490" spans="1:19" ht="43.5" hidden="1" x14ac:dyDescent="0.3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21"/>
        <v>0</v>
      </c>
      <c r="P490">
        <f t="shared" si="22"/>
        <v>0</v>
      </c>
      <c r="Q490" t="s">
        <v>8308</v>
      </c>
      <c r="R490" t="s">
        <v>8314</v>
      </c>
      <c r="S490" s="9">
        <f t="shared" si="23"/>
        <v>42714.054398148146</v>
      </c>
    </row>
    <row r="491" spans="1:19" ht="43.5" hidden="1" x14ac:dyDescent="0.3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21"/>
        <v>0</v>
      </c>
      <c r="P491">
        <f t="shared" si="22"/>
        <v>71.67</v>
      </c>
      <c r="Q491" t="s">
        <v>8308</v>
      </c>
      <c r="R491" t="s">
        <v>8314</v>
      </c>
      <c r="S491" s="9">
        <f t="shared" si="23"/>
        <v>40882.481666666667</v>
      </c>
    </row>
    <row r="492" spans="1:19" hidden="1" x14ac:dyDescent="0.35">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21"/>
        <v>0</v>
      </c>
      <c r="P492">
        <f t="shared" si="22"/>
        <v>0</v>
      </c>
      <c r="Q492" t="s">
        <v>8308</v>
      </c>
      <c r="R492" t="s">
        <v>8314</v>
      </c>
      <c r="S492" s="9">
        <f t="shared" si="23"/>
        <v>41113.968576388892</v>
      </c>
    </row>
    <row r="493" spans="1:19" ht="43.5" hidden="1" x14ac:dyDescent="0.3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21"/>
        <v>0</v>
      </c>
      <c r="P493">
        <f t="shared" si="22"/>
        <v>0</v>
      </c>
      <c r="Q493" t="s">
        <v>8308</v>
      </c>
      <c r="R493" t="s">
        <v>8314</v>
      </c>
      <c r="S493" s="9">
        <f t="shared" si="23"/>
        <v>42366.982627314821</v>
      </c>
    </row>
    <row r="494" spans="1:19" ht="43.5" hidden="1" x14ac:dyDescent="0.3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21"/>
        <v>0</v>
      </c>
      <c r="P494">
        <f t="shared" si="22"/>
        <v>0</v>
      </c>
      <c r="Q494" t="s">
        <v>8308</v>
      </c>
      <c r="R494" t="s">
        <v>8314</v>
      </c>
      <c r="S494" s="9">
        <f t="shared" si="23"/>
        <v>42596.03506944445</v>
      </c>
    </row>
    <row r="495" spans="1:19" ht="43.5" hidden="1" x14ac:dyDescent="0.3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21"/>
        <v>0</v>
      </c>
      <c r="P495">
        <f t="shared" si="22"/>
        <v>0</v>
      </c>
      <c r="Q495" t="s">
        <v>8308</v>
      </c>
      <c r="R495" t="s">
        <v>8314</v>
      </c>
      <c r="S495" s="9">
        <f t="shared" si="23"/>
        <v>42114.726134259254</v>
      </c>
    </row>
    <row r="496" spans="1:19" ht="58" hidden="1" x14ac:dyDescent="0.3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21"/>
        <v>0</v>
      </c>
      <c r="P496">
        <f t="shared" si="22"/>
        <v>10.33</v>
      </c>
      <c r="Q496" t="s">
        <v>8308</v>
      </c>
      <c r="R496" t="s">
        <v>8314</v>
      </c>
      <c r="S496" s="9">
        <f t="shared" si="23"/>
        <v>41799.830613425926</v>
      </c>
    </row>
    <row r="497" spans="1:19" ht="43.5" hidden="1" x14ac:dyDescent="0.3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21"/>
        <v>0</v>
      </c>
      <c r="P497">
        <f t="shared" si="22"/>
        <v>0</v>
      </c>
      <c r="Q497" t="s">
        <v>8308</v>
      </c>
      <c r="R497" t="s">
        <v>8314</v>
      </c>
      <c r="S497" s="9">
        <f t="shared" si="23"/>
        <v>42171.827604166669</v>
      </c>
    </row>
    <row r="498" spans="1:19" ht="29" hidden="1" x14ac:dyDescent="0.3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21"/>
        <v>0</v>
      </c>
      <c r="P498">
        <f t="shared" si="22"/>
        <v>1</v>
      </c>
      <c r="Q498" t="s">
        <v>8308</v>
      </c>
      <c r="R498" t="s">
        <v>8314</v>
      </c>
      <c r="S498" s="9">
        <f t="shared" si="23"/>
        <v>41620.93141203704</v>
      </c>
    </row>
    <row r="499" spans="1:19" hidden="1" x14ac:dyDescent="0.35">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21"/>
        <v>1</v>
      </c>
      <c r="P499">
        <f t="shared" si="22"/>
        <v>10</v>
      </c>
      <c r="Q499" t="s">
        <v>8308</v>
      </c>
      <c r="R499" t="s">
        <v>8314</v>
      </c>
      <c r="S499" s="9">
        <f t="shared" si="23"/>
        <v>41945.037789351853</v>
      </c>
    </row>
    <row r="500" spans="1:19" ht="43.5" hidden="1" x14ac:dyDescent="0.3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21"/>
        <v>5</v>
      </c>
      <c r="P500">
        <f t="shared" si="22"/>
        <v>136.09</v>
      </c>
      <c r="Q500" t="s">
        <v>8308</v>
      </c>
      <c r="R500" t="s">
        <v>8314</v>
      </c>
      <c r="S500" s="9">
        <f t="shared" si="23"/>
        <v>40858.762141203704</v>
      </c>
    </row>
    <row r="501" spans="1:19" ht="58" hidden="1" x14ac:dyDescent="0.35">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21"/>
        <v>10</v>
      </c>
      <c r="P501">
        <f t="shared" si="22"/>
        <v>73.459999999999994</v>
      </c>
      <c r="Q501" t="s">
        <v>8308</v>
      </c>
      <c r="R501" t="s">
        <v>8314</v>
      </c>
      <c r="S501" s="9">
        <f t="shared" si="23"/>
        <v>40043.895462962959</v>
      </c>
    </row>
    <row r="502" spans="1:19" ht="58" hidden="1" x14ac:dyDescent="0.35">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21"/>
        <v>3</v>
      </c>
      <c r="P502">
        <f t="shared" si="22"/>
        <v>53.75</v>
      </c>
      <c r="Q502" t="s">
        <v>8308</v>
      </c>
      <c r="R502" t="s">
        <v>8314</v>
      </c>
      <c r="S502" s="9">
        <f t="shared" si="23"/>
        <v>40247.886006944449</v>
      </c>
    </row>
    <row r="503" spans="1:19" ht="43.5" hidden="1" x14ac:dyDescent="0.3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21"/>
        <v>0</v>
      </c>
      <c r="P503">
        <f t="shared" si="22"/>
        <v>0</v>
      </c>
      <c r="Q503" t="s">
        <v>8308</v>
      </c>
      <c r="R503" t="s">
        <v>8314</v>
      </c>
      <c r="S503" s="9">
        <f t="shared" si="23"/>
        <v>40703.234386574077</v>
      </c>
    </row>
    <row r="504" spans="1:19" ht="58" hidden="1" x14ac:dyDescent="0.3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21"/>
        <v>1</v>
      </c>
      <c r="P504">
        <f t="shared" si="22"/>
        <v>57.5</v>
      </c>
      <c r="Q504" t="s">
        <v>8308</v>
      </c>
      <c r="R504" t="s">
        <v>8314</v>
      </c>
      <c r="S504" s="9">
        <f t="shared" si="23"/>
        <v>40956.553530092591</v>
      </c>
    </row>
    <row r="505" spans="1:19" ht="43.5" hidden="1" x14ac:dyDescent="0.3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21"/>
        <v>2</v>
      </c>
      <c r="P505">
        <f t="shared" si="22"/>
        <v>12.67</v>
      </c>
      <c r="Q505" t="s">
        <v>8308</v>
      </c>
      <c r="R505" t="s">
        <v>8314</v>
      </c>
      <c r="S505" s="9">
        <f t="shared" si="23"/>
        <v>41991.526655092588</v>
      </c>
    </row>
    <row r="506" spans="1:19" ht="43.5" hidden="1" x14ac:dyDescent="0.3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21"/>
        <v>1</v>
      </c>
      <c r="P506">
        <f t="shared" si="22"/>
        <v>67</v>
      </c>
      <c r="Q506" t="s">
        <v>8308</v>
      </c>
      <c r="R506" t="s">
        <v>8314</v>
      </c>
      <c r="S506" s="9">
        <f t="shared" si="23"/>
        <v>40949.98364583333</v>
      </c>
    </row>
    <row r="507" spans="1:19" ht="43.5" hidden="1" x14ac:dyDescent="0.3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21"/>
        <v>0</v>
      </c>
      <c r="P507">
        <f t="shared" si="22"/>
        <v>3.71</v>
      </c>
      <c r="Q507" t="s">
        <v>8308</v>
      </c>
      <c r="R507" t="s">
        <v>8314</v>
      </c>
      <c r="S507" s="9">
        <f t="shared" si="23"/>
        <v>42318.098217592589</v>
      </c>
    </row>
    <row r="508" spans="1:19" ht="43.5" hidden="1" x14ac:dyDescent="0.3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21"/>
        <v>0</v>
      </c>
      <c r="P508">
        <f t="shared" si="22"/>
        <v>250</v>
      </c>
      <c r="Q508" t="s">
        <v>8308</v>
      </c>
      <c r="R508" t="s">
        <v>8314</v>
      </c>
      <c r="S508" s="9">
        <f t="shared" si="23"/>
        <v>41466.552314814813</v>
      </c>
    </row>
    <row r="509" spans="1:19" ht="43.5" hidden="1" x14ac:dyDescent="0.3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21"/>
        <v>3</v>
      </c>
      <c r="P509">
        <f t="shared" si="22"/>
        <v>64</v>
      </c>
      <c r="Q509" t="s">
        <v>8308</v>
      </c>
      <c r="R509" t="s">
        <v>8314</v>
      </c>
      <c r="S509" s="9">
        <f t="shared" si="23"/>
        <v>41156.958993055552</v>
      </c>
    </row>
    <row r="510" spans="1:19" ht="58" hidden="1" x14ac:dyDescent="0.35">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21"/>
        <v>1</v>
      </c>
      <c r="P510">
        <f t="shared" si="22"/>
        <v>133.33000000000001</v>
      </c>
      <c r="Q510" t="s">
        <v>8308</v>
      </c>
      <c r="R510" t="s">
        <v>8314</v>
      </c>
      <c r="S510" s="9">
        <f t="shared" si="23"/>
        <v>40995.024317129632</v>
      </c>
    </row>
    <row r="511" spans="1:19" ht="43.5" hidden="1" x14ac:dyDescent="0.3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21"/>
        <v>0</v>
      </c>
      <c r="P511">
        <f t="shared" si="22"/>
        <v>10</v>
      </c>
      <c r="Q511" t="s">
        <v>8308</v>
      </c>
      <c r="R511" t="s">
        <v>8314</v>
      </c>
      <c r="S511" s="9">
        <f t="shared" si="23"/>
        <v>42153.631597222222</v>
      </c>
    </row>
    <row r="512" spans="1:19" ht="43.5" hidden="1" x14ac:dyDescent="0.3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21"/>
        <v>0</v>
      </c>
      <c r="P512">
        <f t="shared" si="22"/>
        <v>0</v>
      </c>
      <c r="Q512" t="s">
        <v>8308</v>
      </c>
      <c r="R512" t="s">
        <v>8314</v>
      </c>
      <c r="S512" s="9">
        <f t="shared" si="23"/>
        <v>42400.176377314812</v>
      </c>
    </row>
    <row r="513" spans="1:19" ht="43.5" hidden="1" x14ac:dyDescent="0.3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21"/>
        <v>3</v>
      </c>
      <c r="P513">
        <f t="shared" si="22"/>
        <v>30</v>
      </c>
      <c r="Q513" t="s">
        <v>8308</v>
      </c>
      <c r="R513" t="s">
        <v>8314</v>
      </c>
      <c r="S513" s="9">
        <f t="shared" si="23"/>
        <v>41340.303032407406</v>
      </c>
    </row>
    <row r="514" spans="1:19" ht="43.5" hidden="1" x14ac:dyDescent="0.3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ref="O514:O577" si="24">ROUND((E514/D514)*100,0)</f>
        <v>0</v>
      </c>
      <c r="P514">
        <f t="shared" si="22"/>
        <v>5.5</v>
      </c>
      <c r="Q514" t="s">
        <v>8308</v>
      </c>
      <c r="R514" t="s">
        <v>8314</v>
      </c>
      <c r="S514" s="9">
        <f t="shared" si="23"/>
        <v>42649.742210648154</v>
      </c>
    </row>
    <row r="515" spans="1:19" ht="29" hidden="1" x14ac:dyDescent="0.3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si="24"/>
        <v>14</v>
      </c>
      <c r="P515">
        <f t="shared" ref="P515:P578" si="25">IFERROR(ROUND(E515/L515,2),0)</f>
        <v>102.38</v>
      </c>
      <c r="Q515" t="s">
        <v>8308</v>
      </c>
      <c r="R515" t="s">
        <v>8314</v>
      </c>
      <c r="S515" s="9">
        <f t="shared" ref="S515:S578" si="26">(((J515/60)/60)/24)+DATE(1970,1,1)</f>
        <v>42552.653993055559</v>
      </c>
    </row>
    <row r="516" spans="1:19" ht="43.5" hidden="1" x14ac:dyDescent="0.3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24"/>
        <v>3</v>
      </c>
      <c r="P516">
        <f t="shared" si="25"/>
        <v>16.670000000000002</v>
      </c>
      <c r="Q516" t="s">
        <v>8308</v>
      </c>
      <c r="R516" t="s">
        <v>8314</v>
      </c>
      <c r="S516" s="9">
        <f t="shared" si="26"/>
        <v>41830.613969907405</v>
      </c>
    </row>
    <row r="517" spans="1:19" ht="43.5" hidden="1" x14ac:dyDescent="0.3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24"/>
        <v>25</v>
      </c>
      <c r="P517">
        <f t="shared" si="25"/>
        <v>725.03</v>
      </c>
      <c r="Q517" t="s">
        <v>8308</v>
      </c>
      <c r="R517" t="s">
        <v>8314</v>
      </c>
      <c r="S517" s="9">
        <f t="shared" si="26"/>
        <v>42327.490752314814</v>
      </c>
    </row>
    <row r="518" spans="1:19" ht="29" hidden="1" x14ac:dyDescent="0.3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24"/>
        <v>0</v>
      </c>
      <c r="P518">
        <f t="shared" si="25"/>
        <v>0</v>
      </c>
      <c r="Q518" t="s">
        <v>8308</v>
      </c>
      <c r="R518" t="s">
        <v>8314</v>
      </c>
      <c r="S518" s="9">
        <f t="shared" si="26"/>
        <v>42091.778703703705</v>
      </c>
    </row>
    <row r="519" spans="1:19" ht="43.5" hidden="1" x14ac:dyDescent="0.3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24"/>
        <v>1</v>
      </c>
      <c r="P519">
        <f t="shared" si="25"/>
        <v>68.33</v>
      </c>
      <c r="Q519" t="s">
        <v>8308</v>
      </c>
      <c r="R519" t="s">
        <v>8314</v>
      </c>
      <c r="S519" s="9">
        <f t="shared" si="26"/>
        <v>42738.615289351852</v>
      </c>
    </row>
    <row r="520" spans="1:19" ht="58" hidden="1" x14ac:dyDescent="0.3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24"/>
        <v>0</v>
      </c>
      <c r="P520">
        <f t="shared" si="25"/>
        <v>0</v>
      </c>
      <c r="Q520" t="s">
        <v>8308</v>
      </c>
      <c r="R520" t="s">
        <v>8314</v>
      </c>
      <c r="S520" s="9">
        <f t="shared" si="26"/>
        <v>42223.616018518514</v>
      </c>
    </row>
    <row r="521" spans="1:19" ht="43.5" hidden="1" x14ac:dyDescent="0.3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24"/>
        <v>23</v>
      </c>
      <c r="P521">
        <f t="shared" si="25"/>
        <v>39.229999999999997</v>
      </c>
      <c r="Q521" t="s">
        <v>8308</v>
      </c>
      <c r="R521" t="s">
        <v>8314</v>
      </c>
      <c r="S521" s="9">
        <f t="shared" si="26"/>
        <v>41218.391446759262</v>
      </c>
    </row>
    <row r="522" spans="1:19" ht="43.5" hidden="1" x14ac:dyDescent="0.3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24"/>
        <v>102</v>
      </c>
      <c r="P522">
        <f t="shared" si="25"/>
        <v>150.15</v>
      </c>
      <c r="Q522" t="s">
        <v>8315</v>
      </c>
      <c r="R522" t="s">
        <v>8316</v>
      </c>
      <c r="S522" s="9">
        <f t="shared" si="26"/>
        <v>42318.702094907407</v>
      </c>
    </row>
    <row r="523" spans="1:19" ht="43.5" hidden="1" x14ac:dyDescent="0.3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24"/>
        <v>105</v>
      </c>
      <c r="P523">
        <f t="shared" si="25"/>
        <v>93.43</v>
      </c>
      <c r="Q523" t="s">
        <v>8315</v>
      </c>
      <c r="R523" t="s">
        <v>8316</v>
      </c>
      <c r="S523" s="9">
        <f t="shared" si="26"/>
        <v>42646.092812499999</v>
      </c>
    </row>
    <row r="524" spans="1:19" ht="43.5" hidden="1" x14ac:dyDescent="0.3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24"/>
        <v>115</v>
      </c>
      <c r="P524">
        <f t="shared" si="25"/>
        <v>110.97</v>
      </c>
      <c r="Q524" t="s">
        <v>8315</v>
      </c>
      <c r="R524" t="s">
        <v>8316</v>
      </c>
      <c r="S524" s="9">
        <f t="shared" si="26"/>
        <v>42430.040798611109</v>
      </c>
    </row>
    <row r="525" spans="1:19" ht="43.5" hidden="1" x14ac:dyDescent="0.3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24"/>
        <v>121</v>
      </c>
      <c r="P525">
        <f t="shared" si="25"/>
        <v>71.790000000000006</v>
      </c>
      <c r="Q525" t="s">
        <v>8315</v>
      </c>
      <c r="R525" t="s">
        <v>8316</v>
      </c>
      <c r="S525" s="9">
        <f t="shared" si="26"/>
        <v>42238.13282407407</v>
      </c>
    </row>
    <row r="526" spans="1:19" ht="43.5" hidden="1" x14ac:dyDescent="0.3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24"/>
        <v>109</v>
      </c>
      <c r="P526">
        <f t="shared" si="25"/>
        <v>29.26</v>
      </c>
      <c r="Q526" t="s">
        <v>8315</v>
      </c>
      <c r="R526" t="s">
        <v>8316</v>
      </c>
      <c r="S526" s="9">
        <f t="shared" si="26"/>
        <v>42492.717233796298</v>
      </c>
    </row>
    <row r="527" spans="1:19" ht="58" hidden="1" x14ac:dyDescent="0.35">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24"/>
        <v>100</v>
      </c>
      <c r="P527">
        <f t="shared" si="25"/>
        <v>1000</v>
      </c>
      <c r="Q527" t="s">
        <v>8315</v>
      </c>
      <c r="R527" t="s">
        <v>8316</v>
      </c>
      <c r="S527" s="9">
        <f t="shared" si="26"/>
        <v>41850.400937500002</v>
      </c>
    </row>
    <row r="528" spans="1:19" ht="43.5" hidden="1" x14ac:dyDescent="0.3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24"/>
        <v>114</v>
      </c>
      <c r="P528">
        <f t="shared" si="25"/>
        <v>74.349999999999994</v>
      </c>
      <c r="Q528" t="s">
        <v>8315</v>
      </c>
      <c r="R528" t="s">
        <v>8316</v>
      </c>
      <c r="S528" s="9">
        <f t="shared" si="26"/>
        <v>42192.591944444444</v>
      </c>
    </row>
    <row r="529" spans="1:19" ht="58" hidden="1" x14ac:dyDescent="0.35">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24"/>
        <v>101</v>
      </c>
      <c r="P529">
        <f t="shared" si="25"/>
        <v>63.83</v>
      </c>
      <c r="Q529" t="s">
        <v>8315</v>
      </c>
      <c r="R529" t="s">
        <v>8316</v>
      </c>
      <c r="S529" s="9">
        <f t="shared" si="26"/>
        <v>42753.205625000002</v>
      </c>
    </row>
    <row r="530" spans="1:19" ht="29" hidden="1" x14ac:dyDescent="0.3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24"/>
        <v>116</v>
      </c>
      <c r="P530">
        <f t="shared" si="25"/>
        <v>44.33</v>
      </c>
      <c r="Q530" t="s">
        <v>8315</v>
      </c>
      <c r="R530" t="s">
        <v>8316</v>
      </c>
      <c r="S530" s="9">
        <f t="shared" si="26"/>
        <v>42155.920219907406</v>
      </c>
    </row>
    <row r="531" spans="1:19" ht="43.5" hidden="1" x14ac:dyDescent="0.3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24"/>
        <v>130</v>
      </c>
      <c r="P531">
        <f t="shared" si="25"/>
        <v>86.94</v>
      </c>
      <c r="Q531" t="s">
        <v>8315</v>
      </c>
      <c r="R531" t="s">
        <v>8316</v>
      </c>
      <c r="S531" s="9">
        <f t="shared" si="26"/>
        <v>42725.031180555554</v>
      </c>
    </row>
    <row r="532" spans="1:19" ht="43.5" hidden="1" x14ac:dyDescent="0.3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24"/>
        <v>108</v>
      </c>
      <c r="P532">
        <f t="shared" si="25"/>
        <v>126.55</v>
      </c>
      <c r="Q532" t="s">
        <v>8315</v>
      </c>
      <c r="R532" t="s">
        <v>8316</v>
      </c>
      <c r="S532" s="9">
        <f t="shared" si="26"/>
        <v>42157.591064814813</v>
      </c>
    </row>
    <row r="533" spans="1:19" ht="43.5" hidden="1" x14ac:dyDescent="0.3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24"/>
        <v>100</v>
      </c>
      <c r="P533">
        <f t="shared" si="25"/>
        <v>129.03</v>
      </c>
      <c r="Q533" t="s">
        <v>8315</v>
      </c>
      <c r="R533" t="s">
        <v>8316</v>
      </c>
      <c r="S533" s="9">
        <f t="shared" si="26"/>
        <v>42676.065150462964</v>
      </c>
    </row>
    <row r="534" spans="1:19" ht="43.5" hidden="1" x14ac:dyDescent="0.3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24"/>
        <v>123</v>
      </c>
      <c r="P534">
        <f t="shared" si="25"/>
        <v>71.239999999999995</v>
      </c>
      <c r="Q534" t="s">
        <v>8315</v>
      </c>
      <c r="R534" t="s">
        <v>8316</v>
      </c>
      <c r="S534" s="9">
        <f t="shared" si="26"/>
        <v>42473.007037037038</v>
      </c>
    </row>
    <row r="535" spans="1:19" ht="43.5" hidden="1" x14ac:dyDescent="0.3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24"/>
        <v>100</v>
      </c>
      <c r="P535">
        <f t="shared" si="25"/>
        <v>117.88</v>
      </c>
      <c r="Q535" t="s">
        <v>8315</v>
      </c>
      <c r="R535" t="s">
        <v>8316</v>
      </c>
      <c r="S535" s="9">
        <f t="shared" si="26"/>
        <v>42482.43478009259</v>
      </c>
    </row>
    <row r="536" spans="1:19" ht="43.5" hidden="1" x14ac:dyDescent="0.3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24"/>
        <v>105</v>
      </c>
      <c r="P536">
        <f t="shared" si="25"/>
        <v>327.08</v>
      </c>
      <c r="Q536" t="s">
        <v>8315</v>
      </c>
      <c r="R536" t="s">
        <v>8316</v>
      </c>
      <c r="S536" s="9">
        <f t="shared" si="26"/>
        <v>42270.810995370368</v>
      </c>
    </row>
    <row r="537" spans="1:19" ht="43.5" hidden="1" x14ac:dyDescent="0.3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24"/>
        <v>103</v>
      </c>
      <c r="P537">
        <f t="shared" si="25"/>
        <v>34.75</v>
      </c>
      <c r="Q537" t="s">
        <v>8315</v>
      </c>
      <c r="R537" t="s">
        <v>8316</v>
      </c>
      <c r="S537" s="9">
        <f t="shared" si="26"/>
        <v>42711.545196759253</v>
      </c>
    </row>
    <row r="538" spans="1:19" ht="58" hidden="1" x14ac:dyDescent="0.3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24"/>
        <v>118</v>
      </c>
      <c r="P538">
        <f t="shared" si="25"/>
        <v>100.06</v>
      </c>
      <c r="Q538" t="s">
        <v>8315</v>
      </c>
      <c r="R538" t="s">
        <v>8316</v>
      </c>
      <c r="S538" s="9">
        <f t="shared" si="26"/>
        <v>42179.344988425932</v>
      </c>
    </row>
    <row r="539" spans="1:19" ht="43.5" hidden="1" x14ac:dyDescent="0.3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24"/>
        <v>121</v>
      </c>
      <c r="P539">
        <f t="shared" si="25"/>
        <v>40.85</v>
      </c>
      <c r="Q539" t="s">
        <v>8315</v>
      </c>
      <c r="R539" t="s">
        <v>8316</v>
      </c>
      <c r="S539" s="9">
        <f t="shared" si="26"/>
        <v>42282.768414351856</v>
      </c>
    </row>
    <row r="540" spans="1:19" ht="43.5" hidden="1" x14ac:dyDescent="0.3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24"/>
        <v>302</v>
      </c>
      <c r="P540">
        <f t="shared" si="25"/>
        <v>252.02</v>
      </c>
      <c r="Q540" t="s">
        <v>8315</v>
      </c>
      <c r="R540" t="s">
        <v>8316</v>
      </c>
      <c r="S540" s="9">
        <f t="shared" si="26"/>
        <v>42473.794710648144</v>
      </c>
    </row>
    <row r="541" spans="1:19" ht="43.5" hidden="1" x14ac:dyDescent="0.3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24"/>
        <v>101</v>
      </c>
      <c r="P541">
        <f t="shared" si="25"/>
        <v>25.16</v>
      </c>
      <c r="Q541" t="s">
        <v>8315</v>
      </c>
      <c r="R541" t="s">
        <v>8316</v>
      </c>
      <c r="S541" s="9">
        <f t="shared" si="26"/>
        <v>42535.049849537041</v>
      </c>
    </row>
    <row r="542" spans="1:19" ht="58" hidden="1" x14ac:dyDescent="0.35">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24"/>
        <v>0</v>
      </c>
      <c r="P542">
        <f t="shared" si="25"/>
        <v>1</v>
      </c>
      <c r="Q542" t="s">
        <v>8317</v>
      </c>
      <c r="R542" t="s">
        <v>8318</v>
      </c>
      <c r="S542" s="9">
        <f t="shared" si="26"/>
        <v>42009.817199074074</v>
      </c>
    </row>
    <row r="543" spans="1:19" ht="43.5" hidden="1" x14ac:dyDescent="0.3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24"/>
        <v>1</v>
      </c>
      <c r="P543">
        <f t="shared" si="25"/>
        <v>25</v>
      </c>
      <c r="Q543" t="s">
        <v>8317</v>
      </c>
      <c r="R543" t="s">
        <v>8318</v>
      </c>
      <c r="S543" s="9">
        <f t="shared" si="26"/>
        <v>42276.046689814815</v>
      </c>
    </row>
    <row r="544" spans="1:19" ht="43.5" hidden="1" x14ac:dyDescent="0.3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24"/>
        <v>0</v>
      </c>
      <c r="P544">
        <f t="shared" si="25"/>
        <v>1</v>
      </c>
      <c r="Q544" t="s">
        <v>8317</v>
      </c>
      <c r="R544" t="s">
        <v>8318</v>
      </c>
      <c r="S544" s="9">
        <f t="shared" si="26"/>
        <v>42433.737453703703</v>
      </c>
    </row>
    <row r="545" spans="1:19" ht="43.5" hidden="1" x14ac:dyDescent="0.3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24"/>
        <v>0</v>
      </c>
      <c r="P545">
        <f t="shared" si="25"/>
        <v>35</v>
      </c>
      <c r="Q545" t="s">
        <v>8317</v>
      </c>
      <c r="R545" t="s">
        <v>8318</v>
      </c>
      <c r="S545" s="9">
        <f t="shared" si="26"/>
        <v>41914.092152777775</v>
      </c>
    </row>
    <row r="546" spans="1:19" ht="43.5" hidden="1" x14ac:dyDescent="0.3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24"/>
        <v>1</v>
      </c>
      <c r="P546">
        <f t="shared" si="25"/>
        <v>3</v>
      </c>
      <c r="Q546" t="s">
        <v>8317</v>
      </c>
      <c r="R546" t="s">
        <v>8318</v>
      </c>
      <c r="S546" s="9">
        <f t="shared" si="26"/>
        <v>42525.656944444447</v>
      </c>
    </row>
    <row r="547" spans="1:19" ht="58" hidden="1" x14ac:dyDescent="0.3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24"/>
        <v>27</v>
      </c>
      <c r="P547">
        <f t="shared" si="25"/>
        <v>402.71</v>
      </c>
      <c r="Q547" t="s">
        <v>8317</v>
      </c>
      <c r="R547" t="s">
        <v>8318</v>
      </c>
      <c r="S547" s="9">
        <f t="shared" si="26"/>
        <v>42283.592465277776</v>
      </c>
    </row>
    <row r="548" spans="1:19" ht="43.5" hidden="1" x14ac:dyDescent="0.3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24"/>
        <v>0</v>
      </c>
      <c r="P548">
        <f t="shared" si="25"/>
        <v>26</v>
      </c>
      <c r="Q548" t="s">
        <v>8317</v>
      </c>
      <c r="R548" t="s">
        <v>8318</v>
      </c>
      <c r="S548" s="9">
        <f t="shared" si="26"/>
        <v>42249.667997685188</v>
      </c>
    </row>
    <row r="549" spans="1:19" ht="58" hidden="1" x14ac:dyDescent="0.3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24"/>
        <v>0</v>
      </c>
      <c r="P549">
        <f t="shared" si="25"/>
        <v>0</v>
      </c>
      <c r="Q549" t="s">
        <v>8317</v>
      </c>
      <c r="R549" t="s">
        <v>8318</v>
      </c>
      <c r="S549" s="9">
        <f t="shared" si="26"/>
        <v>42380.696342592593</v>
      </c>
    </row>
    <row r="550" spans="1:19" ht="43.5" hidden="1" x14ac:dyDescent="0.3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24"/>
        <v>0</v>
      </c>
      <c r="P550">
        <f t="shared" si="25"/>
        <v>9</v>
      </c>
      <c r="Q550" t="s">
        <v>8317</v>
      </c>
      <c r="R550" t="s">
        <v>8318</v>
      </c>
      <c r="S550" s="9">
        <f t="shared" si="26"/>
        <v>42276.903333333335</v>
      </c>
    </row>
    <row r="551" spans="1:19" ht="58" hidden="1" x14ac:dyDescent="0.35">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24"/>
        <v>3</v>
      </c>
      <c r="P551">
        <f t="shared" si="25"/>
        <v>8.5</v>
      </c>
      <c r="Q551" t="s">
        <v>8317</v>
      </c>
      <c r="R551" t="s">
        <v>8318</v>
      </c>
      <c r="S551" s="9">
        <f t="shared" si="26"/>
        <v>42163.636828703704</v>
      </c>
    </row>
    <row r="552" spans="1:19" ht="43.5" hidden="1" x14ac:dyDescent="0.3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24"/>
        <v>1</v>
      </c>
      <c r="P552">
        <f t="shared" si="25"/>
        <v>8.75</v>
      </c>
      <c r="Q552" t="s">
        <v>8317</v>
      </c>
      <c r="R552" t="s">
        <v>8318</v>
      </c>
      <c r="S552" s="9">
        <f t="shared" si="26"/>
        <v>42753.678761574076</v>
      </c>
    </row>
    <row r="553" spans="1:19" ht="43.5" hidden="1" x14ac:dyDescent="0.3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24"/>
        <v>5</v>
      </c>
      <c r="P553">
        <f t="shared" si="25"/>
        <v>135.04</v>
      </c>
      <c r="Q553" t="s">
        <v>8317</v>
      </c>
      <c r="R553" t="s">
        <v>8318</v>
      </c>
      <c r="S553" s="9">
        <f t="shared" si="26"/>
        <v>42173.275740740741</v>
      </c>
    </row>
    <row r="554" spans="1:19" ht="43.5" hidden="1" x14ac:dyDescent="0.3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24"/>
        <v>0</v>
      </c>
      <c r="P554">
        <f t="shared" si="25"/>
        <v>0</v>
      </c>
      <c r="Q554" t="s">
        <v>8317</v>
      </c>
      <c r="R554" t="s">
        <v>8318</v>
      </c>
      <c r="S554" s="9">
        <f t="shared" si="26"/>
        <v>42318.616851851853</v>
      </c>
    </row>
    <row r="555" spans="1:19" ht="43.5" hidden="1" x14ac:dyDescent="0.3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24"/>
        <v>0</v>
      </c>
      <c r="P555">
        <f t="shared" si="25"/>
        <v>20.5</v>
      </c>
      <c r="Q555" t="s">
        <v>8317</v>
      </c>
      <c r="R555" t="s">
        <v>8318</v>
      </c>
      <c r="S555" s="9">
        <f t="shared" si="26"/>
        <v>41927.71980324074</v>
      </c>
    </row>
    <row r="556" spans="1:19" ht="43.5" hidden="1" x14ac:dyDescent="0.3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24"/>
        <v>37</v>
      </c>
      <c r="P556">
        <f t="shared" si="25"/>
        <v>64.36</v>
      </c>
      <c r="Q556" t="s">
        <v>8317</v>
      </c>
      <c r="R556" t="s">
        <v>8318</v>
      </c>
      <c r="S556" s="9">
        <f t="shared" si="26"/>
        <v>41901.684861111113</v>
      </c>
    </row>
    <row r="557" spans="1:19" ht="43.5" hidden="1" x14ac:dyDescent="0.3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24"/>
        <v>0</v>
      </c>
      <c r="P557">
        <f t="shared" si="25"/>
        <v>0</v>
      </c>
      <c r="Q557" t="s">
        <v>8317</v>
      </c>
      <c r="R557" t="s">
        <v>8318</v>
      </c>
      <c r="S557" s="9">
        <f t="shared" si="26"/>
        <v>42503.353506944448</v>
      </c>
    </row>
    <row r="558" spans="1:19" ht="29" hidden="1" x14ac:dyDescent="0.3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24"/>
        <v>3</v>
      </c>
      <c r="P558">
        <f t="shared" si="25"/>
        <v>200</v>
      </c>
      <c r="Q558" t="s">
        <v>8317</v>
      </c>
      <c r="R558" t="s">
        <v>8318</v>
      </c>
      <c r="S558" s="9">
        <f t="shared" si="26"/>
        <v>42345.860150462962</v>
      </c>
    </row>
    <row r="559" spans="1:19" ht="43.5" hidden="1" x14ac:dyDescent="0.3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24"/>
        <v>1</v>
      </c>
      <c r="P559">
        <f t="shared" si="25"/>
        <v>68.3</v>
      </c>
      <c r="Q559" t="s">
        <v>8317</v>
      </c>
      <c r="R559" t="s">
        <v>8318</v>
      </c>
      <c r="S559" s="9">
        <f t="shared" si="26"/>
        <v>42676.942164351851</v>
      </c>
    </row>
    <row r="560" spans="1:19" ht="43.5" hidden="1" x14ac:dyDescent="0.3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24"/>
        <v>0</v>
      </c>
      <c r="P560">
        <f t="shared" si="25"/>
        <v>0</v>
      </c>
      <c r="Q560" t="s">
        <v>8317</v>
      </c>
      <c r="R560" t="s">
        <v>8318</v>
      </c>
      <c r="S560" s="9">
        <f t="shared" si="26"/>
        <v>42057.883159722223</v>
      </c>
    </row>
    <row r="561" spans="1:19" ht="58" hidden="1" x14ac:dyDescent="0.3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24"/>
        <v>0</v>
      </c>
      <c r="P561">
        <f t="shared" si="25"/>
        <v>50</v>
      </c>
      <c r="Q561" t="s">
        <v>8317</v>
      </c>
      <c r="R561" t="s">
        <v>8318</v>
      </c>
      <c r="S561" s="9">
        <f t="shared" si="26"/>
        <v>42321.283101851848</v>
      </c>
    </row>
    <row r="562" spans="1:19" ht="43.5" hidden="1" x14ac:dyDescent="0.3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24"/>
        <v>0</v>
      </c>
      <c r="P562">
        <f t="shared" si="25"/>
        <v>4</v>
      </c>
      <c r="Q562" t="s">
        <v>8317</v>
      </c>
      <c r="R562" t="s">
        <v>8318</v>
      </c>
      <c r="S562" s="9">
        <f t="shared" si="26"/>
        <v>41960.771354166667</v>
      </c>
    </row>
    <row r="563" spans="1:19" ht="43.5" hidden="1" x14ac:dyDescent="0.3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24"/>
        <v>0</v>
      </c>
      <c r="P563">
        <f t="shared" si="25"/>
        <v>27.5</v>
      </c>
      <c r="Q563" t="s">
        <v>8317</v>
      </c>
      <c r="R563" t="s">
        <v>8318</v>
      </c>
      <c r="S563" s="9">
        <f t="shared" si="26"/>
        <v>42268.658715277779</v>
      </c>
    </row>
    <row r="564" spans="1:19" ht="43.5" hidden="1" x14ac:dyDescent="0.3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24"/>
        <v>0</v>
      </c>
      <c r="P564">
        <f t="shared" si="25"/>
        <v>0</v>
      </c>
      <c r="Q564" t="s">
        <v>8317</v>
      </c>
      <c r="R564" t="s">
        <v>8318</v>
      </c>
      <c r="S564" s="9">
        <f t="shared" si="26"/>
        <v>42692.389062500006</v>
      </c>
    </row>
    <row r="565" spans="1:19" ht="43.5" hidden="1" x14ac:dyDescent="0.3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24"/>
        <v>0</v>
      </c>
      <c r="P565">
        <f t="shared" si="25"/>
        <v>34</v>
      </c>
      <c r="Q565" t="s">
        <v>8317</v>
      </c>
      <c r="R565" t="s">
        <v>8318</v>
      </c>
      <c r="S565" s="9">
        <f t="shared" si="26"/>
        <v>42022.069988425923</v>
      </c>
    </row>
    <row r="566" spans="1:19" ht="58" hidden="1" x14ac:dyDescent="0.35">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24"/>
        <v>0</v>
      </c>
      <c r="P566">
        <f t="shared" si="25"/>
        <v>1</v>
      </c>
      <c r="Q566" t="s">
        <v>8317</v>
      </c>
      <c r="R566" t="s">
        <v>8318</v>
      </c>
      <c r="S566" s="9">
        <f t="shared" si="26"/>
        <v>42411.942997685182</v>
      </c>
    </row>
    <row r="567" spans="1:19" ht="43.5" hidden="1" x14ac:dyDescent="0.3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24"/>
        <v>0</v>
      </c>
      <c r="P567">
        <f t="shared" si="25"/>
        <v>0</v>
      </c>
      <c r="Q567" t="s">
        <v>8317</v>
      </c>
      <c r="R567" t="s">
        <v>8318</v>
      </c>
      <c r="S567" s="9">
        <f t="shared" si="26"/>
        <v>42165.785289351858</v>
      </c>
    </row>
    <row r="568" spans="1:19" ht="43.5" hidden="1" x14ac:dyDescent="0.3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24"/>
        <v>0</v>
      </c>
      <c r="P568">
        <f t="shared" si="25"/>
        <v>1</v>
      </c>
      <c r="Q568" t="s">
        <v>8317</v>
      </c>
      <c r="R568" t="s">
        <v>8318</v>
      </c>
      <c r="S568" s="9">
        <f t="shared" si="26"/>
        <v>42535.68440972222</v>
      </c>
    </row>
    <row r="569" spans="1:19" ht="43.5" hidden="1" x14ac:dyDescent="0.3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24"/>
        <v>0</v>
      </c>
      <c r="P569">
        <f t="shared" si="25"/>
        <v>0</v>
      </c>
      <c r="Q569" t="s">
        <v>8317</v>
      </c>
      <c r="R569" t="s">
        <v>8318</v>
      </c>
      <c r="S569" s="9">
        <f t="shared" si="26"/>
        <v>41975.842523148152</v>
      </c>
    </row>
    <row r="570" spans="1:19" ht="58" hidden="1" x14ac:dyDescent="0.35">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24"/>
        <v>1</v>
      </c>
      <c r="P570">
        <f t="shared" si="25"/>
        <v>49</v>
      </c>
      <c r="Q570" t="s">
        <v>8317</v>
      </c>
      <c r="R570" t="s">
        <v>8318</v>
      </c>
      <c r="S570" s="9">
        <f t="shared" si="26"/>
        <v>42348.9215625</v>
      </c>
    </row>
    <row r="571" spans="1:19" ht="43.5" hidden="1" x14ac:dyDescent="0.3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24"/>
        <v>1</v>
      </c>
      <c r="P571">
        <f t="shared" si="25"/>
        <v>20</v>
      </c>
      <c r="Q571" t="s">
        <v>8317</v>
      </c>
      <c r="R571" t="s">
        <v>8318</v>
      </c>
      <c r="S571" s="9">
        <f t="shared" si="26"/>
        <v>42340.847361111111</v>
      </c>
    </row>
    <row r="572" spans="1:19" ht="29" hidden="1" x14ac:dyDescent="0.3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24"/>
        <v>0</v>
      </c>
      <c r="P572">
        <f t="shared" si="25"/>
        <v>142</v>
      </c>
      <c r="Q572" t="s">
        <v>8317</v>
      </c>
      <c r="R572" t="s">
        <v>8318</v>
      </c>
      <c r="S572" s="9">
        <f t="shared" si="26"/>
        <v>42388.798252314817</v>
      </c>
    </row>
    <row r="573" spans="1:19" ht="43.5" hidden="1" x14ac:dyDescent="0.3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24"/>
        <v>0</v>
      </c>
      <c r="P573">
        <f t="shared" si="25"/>
        <v>53</v>
      </c>
      <c r="Q573" t="s">
        <v>8317</v>
      </c>
      <c r="R573" t="s">
        <v>8318</v>
      </c>
      <c r="S573" s="9">
        <f t="shared" si="26"/>
        <v>42192.816238425927</v>
      </c>
    </row>
    <row r="574" spans="1:19" ht="43.5" hidden="1" x14ac:dyDescent="0.3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24"/>
        <v>0</v>
      </c>
      <c r="P574">
        <f t="shared" si="25"/>
        <v>0</v>
      </c>
      <c r="Q574" t="s">
        <v>8317</v>
      </c>
      <c r="R574" t="s">
        <v>8318</v>
      </c>
      <c r="S574" s="9">
        <f t="shared" si="26"/>
        <v>42282.71629629629</v>
      </c>
    </row>
    <row r="575" spans="1:19" ht="58" hidden="1" x14ac:dyDescent="0.3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24"/>
        <v>0</v>
      </c>
      <c r="P575">
        <f t="shared" si="25"/>
        <v>38.44</v>
      </c>
      <c r="Q575" t="s">
        <v>8317</v>
      </c>
      <c r="R575" t="s">
        <v>8318</v>
      </c>
      <c r="S575" s="9">
        <f t="shared" si="26"/>
        <v>41963.050127314811</v>
      </c>
    </row>
    <row r="576" spans="1:19" ht="43.5" hidden="1" x14ac:dyDescent="0.3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24"/>
        <v>1</v>
      </c>
      <c r="P576">
        <f t="shared" si="25"/>
        <v>20</v>
      </c>
      <c r="Q576" t="s">
        <v>8317</v>
      </c>
      <c r="R576" t="s">
        <v>8318</v>
      </c>
      <c r="S576" s="9">
        <f t="shared" si="26"/>
        <v>42632.443368055552</v>
      </c>
    </row>
    <row r="577" spans="1:19" ht="58" hidden="1" x14ac:dyDescent="0.35">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24"/>
        <v>0</v>
      </c>
      <c r="P577">
        <f t="shared" si="25"/>
        <v>64.75</v>
      </c>
      <c r="Q577" t="s">
        <v>8317</v>
      </c>
      <c r="R577" t="s">
        <v>8318</v>
      </c>
      <c r="S577" s="9">
        <f t="shared" si="26"/>
        <v>42138.692627314813</v>
      </c>
    </row>
    <row r="578" spans="1:19" ht="43.5" hidden="1" x14ac:dyDescent="0.3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ref="O578:O641" si="27">ROUND((E578/D578)*100,0)</f>
        <v>0</v>
      </c>
      <c r="P578">
        <f t="shared" si="25"/>
        <v>1</v>
      </c>
      <c r="Q578" t="s">
        <v>8317</v>
      </c>
      <c r="R578" t="s">
        <v>8318</v>
      </c>
      <c r="S578" s="9">
        <f t="shared" si="26"/>
        <v>42031.471666666665</v>
      </c>
    </row>
    <row r="579" spans="1:19" ht="43.5" hidden="1" x14ac:dyDescent="0.3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si="27"/>
        <v>0</v>
      </c>
      <c r="P579">
        <f t="shared" ref="P579:P642" si="28">IFERROR(ROUND(E579/L579,2),0)</f>
        <v>10</v>
      </c>
      <c r="Q579" t="s">
        <v>8317</v>
      </c>
      <c r="R579" t="s">
        <v>8318</v>
      </c>
      <c r="S579" s="9">
        <f t="shared" ref="S579:S642" si="29">(((J579/60)/60)/24)+DATE(1970,1,1)</f>
        <v>42450.589143518519</v>
      </c>
    </row>
    <row r="580" spans="1:19" ht="29" hidden="1" x14ac:dyDescent="0.3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27"/>
        <v>0</v>
      </c>
      <c r="P580">
        <f t="shared" si="28"/>
        <v>2</v>
      </c>
      <c r="Q580" t="s">
        <v>8317</v>
      </c>
      <c r="R580" t="s">
        <v>8318</v>
      </c>
      <c r="S580" s="9">
        <f t="shared" si="29"/>
        <v>42230.578622685185</v>
      </c>
    </row>
    <row r="581" spans="1:19" ht="29" hidden="1" x14ac:dyDescent="0.3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27"/>
        <v>1</v>
      </c>
      <c r="P581">
        <f t="shared" si="28"/>
        <v>35</v>
      </c>
      <c r="Q581" t="s">
        <v>8317</v>
      </c>
      <c r="R581" t="s">
        <v>8318</v>
      </c>
      <c r="S581" s="9">
        <f t="shared" si="29"/>
        <v>41968.852118055554</v>
      </c>
    </row>
    <row r="582" spans="1:19" ht="43.5" hidden="1" x14ac:dyDescent="0.3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27"/>
        <v>0</v>
      </c>
      <c r="P582">
        <f t="shared" si="28"/>
        <v>1</v>
      </c>
      <c r="Q582" t="s">
        <v>8317</v>
      </c>
      <c r="R582" t="s">
        <v>8318</v>
      </c>
      <c r="S582" s="9">
        <f t="shared" si="29"/>
        <v>42605.908182870371</v>
      </c>
    </row>
    <row r="583" spans="1:19" ht="58" hidden="1" x14ac:dyDescent="0.3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27"/>
        <v>0</v>
      </c>
      <c r="P583">
        <f t="shared" si="28"/>
        <v>0</v>
      </c>
      <c r="Q583" t="s">
        <v>8317</v>
      </c>
      <c r="R583" t="s">
        <v>8318</v>
      </c>
      <c r="S583" s="9">
        <f t="shared" si="29"/>
        <v>42188.012777777782</v>
      </c>
    </row>
    <row r="584" spans="1:19" ht="58" hidden="1" x14ac:dyDescent="0.3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27"/>
        <v>0</v>
      </c>
      <c r="P584">
        <f t="shared" si="28"/>
        <v>0</v>
      </c>
      <c r="Q584" t="s">
        <v>8317</v>
      </c>
      <c r="R584" t="s">
        <v>8318</v>
      </c>
      <c r="S584" s="9">
        <f t="shared" si="29"/>
        <v>42055.739803240736</v>
      </c>
    </row>
    <row r="585" spans="1:19" ht="43.5" hidden="1" x14ac:dyDescent="0.3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27"/>
        <v>0</v>
      </c>
      <c r="P585">
        <f t="shared" si="28"/>
        <v>1</v>
      </c>
      <c r="Q585" t="s">
        <v>8317</v>
      </c>
      <c r="R585" t="s">
        <v>8318</v>
      </c>
      <c r="S585" s="9">
        <f t="shared" si="29"/>
        <v>42052.93850694444</v>
      </c>
    </row>
    <row r="586" spans="1:19" ht="43.5" hidden="1" x14ac:dyDescent="0.3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27"/>
        <v>1</v>
      </c>
      <c r="P586">
        <f t="shared" si="28"/>
        <v>5</v>
      </c>
      <c r="Q586" t="s">
        <v>8317</v>
      </c>
      <c r="R586" t="s">
        <v>8318</v>
      </c>
      <c r="S586" s="9">
        <f t="shared" si="29"/>
        <v>42049.716620370367</v>
      </c>
    </row>
    <row r="587" spans="1:19" ht="43.5" hidden="1" x14ac:dyDescent="0.3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27"/>
        <v>0</v>
      </c>
      <c r="P587">
        <f t="shared" si="28"/>
        <v>0</v>
      </c>
      <c r="Q587" t="s">
        <v>8317</v>
      </c>
      <c r="R587" t="s">
        <v>8318</v>
      </c>
      <c r="S587" s="9">
        <f t="shared" si="29"/>
        <v>42283.3909375</v>
      </c>
    </row>
    <row r="588" spans="1:19" ht="43.5" hidden="1" x14ac:dyDescent="0.3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27"/>
        <v>1</v>
      </c>
      <c r="P588">
        <f t="shared" si="28"/>
        <v>14</v>
      </c>
      <c r="Q588" t="s">
        <v>8317</v>
      </c>
      <c r="R588" t="s">
        <v>8318</v>
      </c>
      <c r="S588" s="9">
        <f t="shared" si="29"/>
        <v>42020.854247685187</v>
      </c>
    </row>
    <row r="589" spans="1:19" ht="72.5" hidden="1" x14ac:dyDescent="0.3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27"/>
        <v>9</v>
      </c>
      <c r="P589">
        <f t="shared" si="28"/>
        <v>389.29</v>
      </c>
      <c r="Q589" t="s">
        <v>8317</v>
      </c>
      <c r="R589" t="s">
        <v>8318</v>
      </c>
      <c r="S589" s="9">
        <f t="shared" si="29"/>
        <v>42080.757326388892</v>
      </c>
    </row>
    <row r="590" spans="1:19" ht="43.5" hidden="1" x14ac:dyDescent="0.3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27"/>
        <v>3</v>
      </c>
      <c r="P590">
        <f t="shared" si="28"/>
        <v>150.5</v>
      </c>
      <c r="Q590" t="s">
        <v>8317</v>
      </c>
      <c r="R590" t="s">
        <v>8318</v>
      </c>
      <c r="S590" s="9">
        <f t="shared" si="29"/>
        <v>42631.769513888896</v>
      </c>
    </row>
    <row r="591" spans="1:19" hidden="1" x14ac:dyDescent="0.35">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27"/>
        <v>0</v>
      </c>
      <c r="P591">
        <f t="shared" si="28"/>
        <v>1</v>
      </c>
      <c r="Q591" t="s">
        <v>8317</v>
      </c>
      <c r="R591" t="s">
        <v>8318</v>
      </c>
      <c r="S591" s="9">
        <f t="shared" si="29"/>
        <v>42178.614571759259</v>
      </c>
    </row>
    <row r="592" spans="1:19" ht="58" hidden="1" x14ac:dyDescent="0.3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27"/>
        <v>4</v>
      </c>
      <c r="P592">
        <f t="shared" si="28"/>
        <v>24.78</v>
      </c>
      <c r="Q592" t="s">
        <v>8317</v>
      </c>
      <c r="R592" t="s">
        <v>8318</v>
      </c>
      <c r="S592" s="9">
        <f t="shared" si="29"/>
        <v>42377.554756944446</v>
      </c>
    </row>
    <row r="593" spans="1:19" ht="43.5" hidden="1" x14ac:dyDescent="0.3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27"/>
        <v>0</v>
      </c>
      <c r="P593">
        <f t="shared" si="28"/>
        <v>30.5</v>
      </c>
      <c r="Q593" t="s">
        <v>8317</v>
      </c>
      <c r="R593" t="s">
        <v>8318</v>
      </c>
      <c r="S593" s="9">
        <f t="shared" si="29"/>
        <v>42177.543171296296</v>
      </c>
    </row>
    <row r="594" spans="1:19" ht="58" hidden="1" x14ac:dyDescent="0.3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27"/>
        <v>3</v>
      </c>
      <c r="P594">
        <f t="shared" si="28"/>
        <v>250</v>
      </c>
      <c r="Q594" t="s">
        <v>8317</v>
      </c>
      <c r="R594" t="s">
        <v>8318</v>
      </c>
      <c r="S594" s="9">
        <f t="shared" si="29"/>
        <v>41946.232175925928</v>
      </c>
    </row>
    <row r="595" spans="1:19" ht="58" hidden="1" x14ac:dyDescent="0.35">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27"/>
        <v>23</v>
      </c>
      <c r="P595">
        <f t="shared" si="28"/>
        <v>16.43</v>
      </c>
      <c r="Q595" t="s">
        <v>8317</v>
      </c>
      <c r="R595" t="s">
        <v>8318</v>
      </c>
      <c r="S595" s="9">
        <f t="shared" si="29"/>
        <v>42070.677604166667</v>
      </c>
    </row>
    <row r="596" spans="1:19" ht="29" hidden="1" x14ac:dyDescent="0.3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27"/>
        <v>0</v>
      </c>
      <c r="P596">
        <f t="shared" si="28"/>
        <v>13</v>
      </c>
      <c r="Q596" t="s">
        <v>8317</v>
      </c>
      <c r="R596" t="s">
        <v>8318</v>
      </c>
      <c r="S596" s="9">
        <f t="shared" si="29"/>
        <v>42446.780162037037</v>
      </c>
    </row>
    <row r="597" spans="1:19" ht="43.5" hidden="1" x14ac:dyDescent="0.3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27"/>
        <v>0</v>
      </c>
      <c r="P597">
        <f t="shared" si="28"/>
        <v>53.25</v>
      </c>
      <c r="Q597" t="s">
        <v>8317</v>
      </c>
      <c r="R597" t="s">
        <v>8318</v>
      </c>
      <c r="S597" s="9">
        <f t="shared" si="29"/>
        <v>42083.069884259254</v>
      </c>
    </row>
    <row r="598" spans="1:19" ht="43.5" hidden="1" x14ac:dyDescent="0.3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27"/>
        <v>0</v>
      </c>
      <c r="P598">
        <f t="shared" si="28"/>
        <v>3</v>
      </c>
      <c r="Q598" t="s">
        <v>8317</v>
      </c>
      <c r="R598" t="s">
        <v>8318</v>
      </c>
      <c r="S598" s="9">
        <f t="shared" si="29"/>
        <v>42646.896898148145</v>
      </c>
    </row>
    <row r="599" spans="1:19" ht="43.5" hidden="1" x14ac:dyDescent="0.3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27"/>
        <v>0</v>
      </c>
      <c r="P599">
        <f t="shared" si="28"/>
        <v>10</v>
      </c>
      <c r="Q599" t="s">
        <v>8317</v>
      </c>
      <c r="R599" t="s">
        <v>8318</v>
      </c>
      <c r="S599" s="9">
        <f t="shared" si="29"/>
        <v>42545.705266203702</v>
      </c>
    </row>
    <row r="600" spans="1:19" ht="29" hidden="1" x14ac:dyDescent="0.3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27"/>
        <v>34</v>
      </c>
      <c r="P600">
        <f t="shared" si="28"/>
        <v>121.43</v>
      </c>
      <c r="Q600" t="s">
        <v>8317</v>
      </c>
      <c r="R600" t="s">
        <v>8318</v>
      </c>
      <c r="S600" s="9">
        <f t="shared" si="29"/>
        <v>41948.00209490741</v>
      </c>
    </row>
    <row r="601" spans="1:19" ht="58" hidden="1" x14ac:dyDescent="0.3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27"/>
        <v>0</v>
      </c>
      <c r="P601">
        <f t="shared" si="28"/>
        <v>15.5</v>
      </c>
      <c r="Q601" t="s">
        <v>8317</v>
      </c>
      <c r="R601" t="s">
        <v>8318</v>
      </c>
      <c r="S601" s="9">
        <f t="shared" si="29"/>
        <v>42047.812523148154</v>
      </c>
    </row>
    <row r="602" spans="1:19" ht="29" hidden="1" x14ac:dyDescent="0.3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27"/>
        <v>2</v>
      </c>
      <c r="P602">
        <f t="shared" si="28"/>
        <v>100</v>
      </c>
      <c r="Q602" t="s">
        <v>8317</v>
      </c>
      <c r="R602" t="s">
        <v>8318</v>
      </c>
      <c r="S602" s="9">
        <f t="shared" si="29"/>
        <v>42073.798171296294</v>
      </c>
    </row>
    <row r="603" spans="1:19" ht="43.5" hidden="1" x14ac:dyDescent="0.3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27"/>
        <v>1</v>
      </c>
      <c r="P603">
        <f t="shared" si="28"/>
        <v>23.33</v>
      </c>
      <c r="Q603" t="s">
        <v>8317</v>
      </c>
      <c r="R603" t="s">
        <v>8318</v>
      </c>
      <c r="S603" s="9">
        <f t="shared" si="29"/>
        <v>41969.858090277776</v>
      </c>
    </row>
    <row r="604" spans="1:19" ht="43.5" hidden="1" x14ac:dyDescent="0.3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27"/>
        <v>0</v>
      </c>
      <c r="P604">
        <f t="shared" si="28"/>
        <v>0</v>
      </c>
      <c r="Q604" t="s">
        <v>8317</v>
      </c>
      <c r="R604" t="s">
        <v>8318</v>
      </c>
      <c r="S604" s="9">
        <f t="shared" si="29"/>
        <v>42143.79415509259</v>
      </c>
    </row>
    <row r="605" spans="1:19" ht="43.5" hidden="1" x14ac:dyDescent="0.3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27"/>
        <v>4</v>
      </c>
      <c r="P605">
        <f t="shared" si="28"/>
        <v>45.39</v>
      </c>
      <c r="Q605" t="s">
        <v>8317</v>
      </c>
      <c r="R605" t="s">
        <v>8318</v>
      </c>
      <c r="S605" s="9">
        <f t="shared" si="29"/>
        <v>41835.639155092591</v>
      </c>
    </row>
    <row r="606" spans="1:19" ht="43.5" hidden="1" x14ac:dyDescent="0.3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27"/>
        <v>0</v>
      </c>
      <c r="P606">
        <f t="shared" si="28"/>
        <v>0</v>
      </c>
      <c r="Q606" t="s">
        <v>8317</v>
      </c>
      <c r="R606" t="s">
        <v>8318</v>
      </c>
      <c r="S606" s="9">
        <f t="shared" si="29"/>
        <v>41849.035370370373</v>
      </c>
    </row>
    <row r="607" spans="1:19" ht="29" hidden="1" x14ac:dyDescent="0.3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27"/>
        <v>3</v>
      </c>
      <c r="P607">
        <f t="shared" si="28"/>
        <v>16.38</v>
      </c>
      <c r="Q607" t="s">
        <v>8317</v>
      </c>
      <c r="R607" t="s">
        <v>8318</v>
      </c>
      <c r="S607" s="9">
        <f t="shared" si="29"/>
        <v>42194.357731481476</v>
      </c>
    </row>
    <row r="608" spans="1:19" ht="58" hidden="1" x14ac:dyDescent="0.3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27"/>
        <v>0</v>
      </c>
      <c r="P608">
        <f t="shared" si="28"/>
        <v>10</v>
      </c>
      <c r="Q608" t="s">
        <v>8317</v>
      </c>
      <c r="R608" t="s">
        <v>8318</v>
      </c>
      <c r="S608" s="9">
        <f t="shared" si="29"/>
        <v>42102.650567129633</v>
      </c>
    </row>
    <row r="609" spans="1:19" ht="43.5" hidden="1" x14ac:dyDescent="0.3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27"/>
        <v>0</v>
      </c>
      <c r="P609">
        <f t="shared" si="28"/>
        <v>0</v>
      </c>
      <c r="Q609" t="s">
        <v>8317</v>
      </c>
      <c r="R609" t="s">
        <v>8318</v>
      </c>
      <c r="S609" s="9">
        <f t="shared" si="29"/>
        <v>42300.825648148151</v>
      </c>
    </row>
    <row r="610" spans="1:19" ht="43.5" hidden="1" x14ac:dyDescent="0.3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27"/>
        <v>1</v>
      </c>
      <c r="P610">
        <f t="shared" si="28"/>
        <v>292.2</v>
      </c>
      <c r="Q610" t="s">
        <v>8317</v>
      </c>
      <c r="R610" t="s">
        <v>8318</v>
      </c>
      <c r="S610" s="9">
        <f t="shared" si="29"/>
        <v>42140.921064814815</v>
      </c>
    </row>
    <row r="611" spans="1:19" ht="43.5" hidden="1" x14ac:dyDescent="0.3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27"/>
        <v>1</v>
      </c>
      <c r="P611">
        <f t="shared" si="28"/>
        <v>5</v>
      </c>
      <c r="Q611" t="s">
        <v>8317</v>
      </c>
      <c r="R611" t="s">
        <v>8318</v>
      </c>
      <c r="S611" s="9">
        <f t="shared" si="29"/>
        <v>42307.034074074079</v>
      </c>
    </row>
    <row r="612" spans="1:19" ht="43.5" hidden="1" x14ac:dyDescent="0.3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27"/>
        <v>0</v>
      </c>
      <c r="P612">
        <f t="shared" si="28"/>
        <v>0</v>
      </c>
      <c r="Q612" t="s">
        <v>8317</v>
      </c>
      <c r="R612" t="s">
        <v>8318</v>
      </c>
      <c r="S612" s="9">
        <f t="shared" si="29"/>
        <v>42086.83085648148</v>
      </c>
    </row>
    <row r="613" spans="1:19" ht="43.5" hidden="1" x14ac:dyDescent="0.3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27"/>
        <v>0</v>
      </c>
      <c r="P613">
        <f t="shared" si="28"/>
        <v>0</v>
      </c>
      <c r="Q613" t="s">
        <v>8317</v>
      </c>
      <c r="R613" t="s">
        <v>8318</v>
      </c>
      <c r="S613" s="9">
        <f t="shared" si="29"/>
        <v>42328.560613425929</v>
      </c>
    </row>
    <row r="614" spans="1:19" ht="29" hidden="1" x14ac:dyDescent="0.3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27"/>
        <v>0</v>
      </c>
      <c r="P614">
        <f t="shared" si="28"/>
        <v>0</v>
      </c>
      <c r="Q614" t="s">
        <v>8317</v>
      </c>
      <c r="R614" t="s">
        <v>8318</v>
      </c>
      <c r="S614" s="9">
        <f t="shared" si="29"/>
        <v>42585.031782407401</v>
      </c>
    </row>
    <row r="615" spans="1:19" ht="43.5" hidden="1" x14ac:dyDescent="0.3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27"/>
        <v>21</v>
      </c>
      <c r="P615">
        <f t="shared" si="28"/>
        <v>105.93</v>
      </c>
      <c r="Q615" t="s">
        <v>8317</v>
      </c>
      <c r="R615" t="s">
        <v>8318</v>
      </c>
      <c r="S615" s="9">
        <f t="shared" si="29"/>
        <v>42247.496759259258</v>
      </c>
    </row>
    <row r="616" spans="1:19" ht="43.5" hidden="1" x14ac:dyDescent="0.3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27"/>
        <v>0</v>
      </c>
      <c r="P616">
        <f t="shared" si="28"/>
        <v>0</v>
      </c>
      <c r="Q616" t="s">
        <v>8317</v>
      </c>
      <c r="R616" t="s">
        <v>8318</v>
      </c>
      <c r="S616" s="9">
        <f t="shared" si="29"/>
        <v>42515.061805555553</v>
      </c>
    </row>
    <row r="617" spans="1:19" ht="43.5" hidden="1" x14ac:dyDescent="0.3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27"/>
        <v>0</v>
      </c>
      <c r="P617">
        <f t="shared" si="28"/>
        <v>0</v>
      </c>
      <c r="Q617" t="s">
        <v>8317</v>
      </c>
      <c r="R617" t="s">
        <v>8318</v>
      </c>
      <c r="S617" s="9">
        <f t="shared" si="29"/>
        <v>42242.122210648144</v>
      </c>
    </row>
    <row r="618" spans="1:19" ht="43.5" hidden="1" x14ac:dyDescent="0.3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27"/>
        <v>0</v>
      </c>
      <c r="P618">
        <f t="shared" si="28"/>
        <v>0</v>
      </c>
      <c r="Q618" t="s">
        <v>8317</v>
      </c>
      <c r="R618" t="s">
        <v>8318</v>
      </c>
      <c r="S618" s="9">
        <f t="shared" si="29"/>
        <v>42761.376238425932</v>
      </c>
    </row>
    <row r="619" spans="1:19" ht="58" hidden="1" x14ac:dyDescent="0.3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27"/>
        <v>3</v>
      </c>
      <c r="P619">
        <f t="shared" si="28"/>
        <v>20</v>
      </c>
      <c r="Q619" t="s">
        <v>8317</v>
      </c>
      <c r="R619" t="s">
        <v>8318</v>
      </c>
      <c r="S619" s="9">
        <f t="shared" si="29"/>
        <v>42087.343090277776</v>
      </c>
    </row>
    <row r="620" spans="1:19" ht="43.5" hidden="1" x14ac:dyDescent="0.3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27"/>
        <v>0</v>
      </c>
      <c r="P620">
        <f t="shared" si="28"/>
        <v>0</v>
      </c>
      <c r="Q620" t="s">
        <v>8317</v>
      </c>
      <c r="R620" t="s">
        <v>8318</v>
      </c>
      <c r="S620" s="9">
        <f t="shared" si="29"/>
        <v>42317.810219907406</v>
      </c>
    </row>
    <row r="621" spans="1:19" ht="29" hidden="1" x14ac:dyDescent="0.3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27"/>
        <v>0</v>
      </c>
      <c r="P621">
        <f t="shared" si="28"/>
        <v>1</v>
      </c>
      <c r="Q621" t="s">
        <v>8317</v>
      </c>
      <c r="R621" t="s">
        <v>8318</v>
      </c>
      <c r="S621" s="9">
        <f t="shared" si="29"/>
        <v>41908.650347222225</v>
      </c>
    </row>
    <row r="622" spans="1:19" ht="43.5" hidden="1" x14ac:dyDescent="0.3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27"/>
        <v>1</v>
      </c>
      <c r="P622">
        <f t="shared" si="28"/>
        <v>300</v>
      </c>
      <c r="Q622" t="s">
        <v>8317</v>
      </c>
      <c r="R622" t="s">
        <v>8318</v>
      </c>
      <c r="S622" s="9">
        <f t="shared" si="29"/>
        <v>41831.716874999998</v>
      </c>
    </row>
    <row r="623" spans="1:19" ht="43.5" hidden="1" x14ac:dyDescent="0.3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27"/>
        <v>1</v>
      </c>
      <c r="P623">
        <f t="shared" si="28"/>
        <v>87</v>
      </c>
      <c r="Q623" t="s">
        <v>8317</v>
      </c>
      <c r="R623" t="s">
        <v>8318</v>
      </c>
      <c r="S623" s="9">
        <f t="shared" si="29"/>
        <v>42528.987696759257</v>
      </c>
    </row>
    <row r="624" spans="1:19" ht="43.5" hidden="1" x14ac:dyDescent="0.3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27"/>
        <v>6</v>
      </c>
      <c r="P624">
        <f t="shared" si="28"/>
        <v>37.89</v>
      </c>
      <c r="Q624" t="s">
        <v>8317</v>
      </c>
      <c r="R624" t="s">
        <v>8318</v>
      </c>
      <c r="S624" s="9">
        <f t="shared" si="29"/>
        <v>42532.774745370371</v>
      </c>
    </row>
    <row r="625" spans="1:19" ht="58" hidden="1" x14ac:dyDescent="0.3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27"/>
        <v>0</v>
      </c>
      <c r="P625">
        <f t="shared" si="28"/>
        <v>0</v>
      </c>
      <c r="Q625" t="s">
        <v>8317</v>
      </c>
      <c r="R625" t="s">
        <v>8318</v>
      </c>
      <c r="S625" s="9">
        <f t="shared" si="29"/>
        <v>42122.009224537032</v>
      </c>
    </row>
    <row r="626" spans="1:19" ht="43.5" hidden="1" x14ac:dyDescent="0.3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27"/>
        <v>0</v>
      </c>
      <c r="P626">
        <f t="shared" si="28"/>
        <v>0</v>
      </c>
      <c r="Q626" t="s">
        <v>8317</v>
      </c>
      <c r="R626" t="s">
        <v>8318</v>
      </c>
      <c r="S626" s="9">
        <f t="shared" si="29"/>
        <v>42108.988900462966</v>
      </c>
    </row>
    <row r="627" spans="1:19" ht="43.5" hidden="1" x14ac:dyDescent="0.3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27"/>
        <v>0</v>
      </c>
      <c r="P627">
        <f t="shared" si="28"/>
        <v>0</v>
      </c>
      <c r="Q627" t="s">
        <v>8317</v>
      </c>
      <c r="R627" t="s">
        <v>8318</v>
      </c>
      <c r="S627" s="9">
        <f t="shared" si="29"/>
        <v>42790.895567129628</v>
      </c>
    </row>
    <row r="628" spans="1:19" ht="43.5" hidden="1" x14ac:dyDescent="0.3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27"/>
        <v>17</v>
      </c>
      <c r="P628">
        <f t="shared" si="28"/>
        <v>111.41</v>
      </c>
      <c r="Q628" t="s">
        <v>8317</v>
      </c>
      <c r="R628" t="s">
        <v>8318</v>
      </c>
      <c r="S628" s="9">
        <f t="shared" si="29"/>
        <v>42198.559479166666</v>
      </c>
    </row>
    <row r="629" spans="1:19" ht="43.5" hidden="1" x14ac:dyDescent="0.3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27"/>
        <v>0</v>
      </c>
      <c r="P629">
        <f t="shared" si="28"/>
        <v>90</v>
      </c>
      <c r="Q629" t="s">
        <v>8317</v>
      </c>
      <c r="R629" t="s">
        <v>8318</v>
      </c>
      <c r="S629" s="9">
        <f t="shared" si="29"/>
        <v>42384.306840277779</v>
      </c>
    </row>
    <row r="630" spans="1:19" ht="43.5" hidden="1" x14ac:dyDescent="0.3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27"/>
        <v>0</v>
      </c>
      <c r="P630">
        <f t="shared" si="28"/>
        <v>0</v>
      </c>
      <c r="Q630" t="s">
        <v>8317</v>
      </c>
      <c r="R630" t="s">
        <v>8318</v>
      </c>
      <c r="S630" s="9">
        <f t="shared" si="29"/>
        <v>41803.692789351851</v>
      </c>
    </row>
    <row r="631" spans="1:19" ht="43.5" hidden="1" x14ac:dyDescent="0.3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27"/>
        <v>0</v>
      </c>
      <c r="P631">
        <f t="shared" si="28"/>
        <v>116.67</v>
      </c>
      <c r="Q631" t="s">
        <v>8317</v>
      </c>
      <c r="R631" t="s">
        <v>8318</v>
      </c>
      <c r="S631" s="9">
        <f t="shared" si="29"/>
        <v>42474.637824074074</v>
      </c>
    </row>
    <row r="632" spans="1:19" ht="58" hidden="1" x14ac:dyDescent="0.3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27"/>
        <v>0</v>
      </c>
      <c r="P632">
        <f t="shared" si="28"/>
        <v>10</v>
      </c>
      <c r="Q632" t="s">
        <v>8317</v>
      </c>
      <c r="R632" t="s">
        <v>8318</v>
      </c>
      <c r="S632" s="9">
        <f t="shared" si="29"/>
        <v>42223.619456018518</v>
      </c>
    </row>
    <row r="633" spans="1:19" ht="29" hidden="1" x14ac:dyDescent="0.3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27"/>
        <v>1</v>
      </c>
      <c r="P633">
        <f t="shared" si="28"/>
        <v>76.67</v>
      </c>
      <c r="Q633" t="s">
        <v>8317</v>
      </c>
      <c r="R633" t="s">
        <v>8318</v>
      </c>
      <c r="S633" s="9">
        <f t="shared" si="29"/>
        <v>42489.772326388891</v>
      </c>
    </row>
    <row r="634" spans="1:19" ht="43.5" hidden="1" x14ac:dyDescent="0.3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27"/>
        <v>0</v>
      </c>
      <c r="P634">
        <f t="shared" si="28"/>
        <v>0</v>
      </c>
      <c r="Q634" t="s">
        <v>8317</v>
      </c>
      <c r="R634" t="s">
        <v>8318</v>
      </c>
      <c r="S634" s="9">
        <f t="shared" si="29"/>
        <v>42303.659317129626</v>
      </c>
    </row>
    <row r="635" spans="1:19" ht="43.5" hidden="1" x14ac:dyDescent="0.3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27"/>
        <v>12</v>
      </c>
      <c r="P635">
        <f t="shared" si="28"/>
        <v>49.8</v>
      </c>
      <c r="Q635" t="s">
        <v>8317</v>
      </c>
      <c r="R635" t="s">
        <v>8318</v>
      </c>
      <c r="S635" s="9">
        <f t="shared" si="29"/>
        <v>42507.29932870371</v>
      </c>
    </row>
    <row r="636" spans="1:19" ht="29" hidden="1" x14ac:dyDescent="0.3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27"/>
        <v>0</v>
      </c>
      <c r="P636">
        <f t="shared" si="28"/>
        <v>1</v>
      </c>
      <c r="Q636" t="s">
        <v>8317</v>
      </c>
      <c r="R636" t="s">
        <v>8318</v>
      </c>
      <c r="S636" s="9">
        <f t="shared" si="29"/>
        <v>42031.928576388891</v>
      </c>
    </row>
    <row r="637" spans="1:19" ht="29" hidden="1" x14ac:dyDescent="0.3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27"/>
        <v>0</v>
      </c>
      <c r="P637">
        <f t="shared" si="28"/>
        <v>2</v>
      </c>
      <c r="Q637" t="s">
        <v>8317</v>
      </c>
      <c r="R637" t="s">
        <v>8318</v>
      </c>
      <c r="S637" s="9">
        <f t="shared" si="29"/>
        <v>42076.092152777783</v>
      </c>
    </row>
    <row r="638" spans="1:19" ht="43.5" hidden="1" x14ac:dyDescent="0.3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27"/>
        <v>0</v>
      </c>
      <c r="P638">
        <f t="shared" si="28"/>
        <v>4</v>
      </c>
      <c r="Q638" t="s">
        <v>8317</v>
      </c>
      <c r="R638" t="s">
        <v>8318</v>
      </c>
      <c r="S638" s="9">
        <f t="shared" si="29"/>
        <v>42131.455439814818</v>
      </c>
    </row>
    <row r="639" spans="1:19" ht="43.5" hidden="1" x14ac:dyDescent="0.3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27"/>
        <v>0</v>
      </c>
      <c r="P639">
        <f t="shared" si="28"/>
        <v>0</v>
      </c>
      <c r="Q639" t="s">
        <v>8317</v>
      </c>
      <c r="R639" t="s">
        <v>8318</v>
      </c>
      <c r="S639" s="9">
        <f t="shared" si="29"/>
        <v>42762.962013888886</v>
      </c>
    </row>
    <row r="640" spans="1:19" hidden="1" x14ac:dyDescent="0.35">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27"/>
        <v>0</v>
      </c>
      <c r="P640">
        <f t="shared" si="28"/>
        <v>3</v>
      </c>
      <c r="Q640" t="s">
        <v>8317</v>
      </c>
      <c r="R640" t="s">
        <v>8318</v>
      </c>
      <c r="S640" s="9">
        <f t="shared" si="29"/>
        <v>42759.593310185184</v>
      </c>
    </row>
    <row r="641" spans="1:19" ht="29" hidden="1" x14ac:dyDescent="0.3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27"/>
        <v>0</v>
      </c>
      <c r="P641">
        <f t="shared" si="28"/>
        <v>1</v>
      </c>
      <c r="Q641" t="s">
        <v>8317</v>
      </c>
      <c r="R641" t="s">
        <v>8318</v>
      </c>
      <c r="S641" s="9">
        <f t="shared" si="29"/>
        <v>41865.583275462966</v>
      </c>
    </row>
    <row r="642" spans="1:19" ht="43.5" hidden="1" x14ac:dyDescent="0.3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ref="O642:O705" si="30">ROUND((E642/D642)*100,0)</f>
        <v>144</v>
      </c>
      <c r="P642">
        <f t="shared" si="28"/>
        <v>50.5</v>
      </c>
      <c r="Q642" t="s">
        <v>8317</v>
      </c>
      <c r="R642" t="s">
        <v>8319</v>
      </c>
      <c r="S642" s="9">
        <f t="shared" si="29"/>
        <v>42683.420312500006</v>
      </c>
    </row>
    <row r="643" spans="1:19" ht="43.5" hidden="1" x14ac:dyDescent="0.3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si="30"/>
        <v>119</v>
      </c>
      <c r="P643">
        <f t="shared" ref="P643:P706" si="31">IFERROR(ROUND(E643/L643,2),0)</f>
        <v>151.32</v>
      </c>
      <c r="Q643" t="s">
        <v>8317</v>
      </c>
      <c r="R643" t="s">
        <v>8319</v>
      </c>
      <c r="S643" s="9">
        <f t="shared" ref="S643:S706" si="32">(((J643/60)/60)/24)+DATE(1970,1,1)</f>
        <v>42199.57</v>
      </c>
    </row>
    <row r="644" spans="1:19" ht="43.5" hidden="1" x14ac:dyDescent="0.3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30"/>
        <v>1460</v>
      </c>
      <c r="P644">
        <f t="shared" si="31"/>
        <v>134.36000000000001</v>
      </c>
      <c r="Q644" t="s">
        <v>8317</v>
      </c>
      <c r="R644" t="s">
        <v>8319</v>
      </c>
      <c r="S644" s="9">
        <f t="shared" si="32"/>
        <v>42199.651319444441</v>
      </c>
    </row>
    <row r="645" spans="1:19" ht="43.5" hidden="1" x14ac:dyDescent="0.3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30"/>
        <v>106</v>
      </c>
      <c r="P645">
        <f t="shared" si="31"/>
        <v>174.03</v>
      </c>
      <c r="Q645" t="s">
        <v>8317</v>
      </c>
      <c r="R645" t="s">
        <v>8319</v>
      </c>
      <c r="S645" s="9">
        <f t="shared" si="32"/>
        <v>42100.642071759255</v>
      </c>
    </row>
    <row r="646" spans="1:19" ht="43.5" hidden="1" x14ac:dyDescent="0.3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30"/>
        <v>300</v>
      </c>
      <c r="P646">
        <f t="shared" si="31"/>
        <v>73.489999999999995</v>
      </c>
      <c r="Q646" t="s">
        <v>8317</v>
      </c>
      <c r="R646" t="s">
        <v>8319</v>
      </c>
      <c r="S646" s="9">
        <f t="shared" si="32"/>
        <v>41898.665960648148</v>
      </c>
    </row>
    <row r="647" spans="1:19" ht="29" hidden="1" x14ac:dyDescent="0.3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30"/>
        <v>279</v>
      </c>
      <c r="P647">
        <f t="shared" si="31"/>
        <v>23.52</v>
      </c>
      <c r="Q647" t="s">
        <v>8317</v>
      </c>
      <c r="R647" t="s">
        <v>8319</v>
      </c>
      <c r="S647" s="9">
        <f t="shared" si="32"/>
        <v>42564.026319444441</v>
      </c>
    </row>
    <row r="648" spans="1:19" ht="43.5" hidden="1" x14ac:dyDescent="0.3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30"/>
        <v>132</v>
      </c>
      <c r="P648">
        <f t="shared" si="31"/>
        <v>39.07</v>
      </c>
      <c r="Q648" t="s">
        <v>8317</v>
      </c>
      <c r="R648" t="s">
        <v>8319</v>
      </c>
      <c r="S648" s="9">
        <f t="shared" si="32"/>
        <v>41832.852627314816</v>
      </c>
    </row>
    <row r="649" spans="1:19" ht="43.5" hidden="1" x14ac:dyDescent="0.3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30"/>
        <v>107</v>
      </c>
      <c r="P649">
        <f t="shared" si="31"/>
        <v>125.94</v>
      </c>
      <c r="Q649" t="s">
        <v>8317</v>
      </c>
      <c r="R649" t="s">
        <v>8319</v>
      </c>
      <c r="S649" s="9">
        <f t="shared" si="32"/>
        <v>42416.767928240741</v>
      </c>
    </row>
    <row r="650" spans="1:19" ht="29" hidden="1" x14ac:dyDescent="0.3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30"/>
        <v>127</v>
      </c>
      <c r="P650">
        <f t="shared" si="31"/>
        <v>1644</v>
      </c>
      <c r="Q650" t="s">
        <v>8317</v>
      </c>
      <c r="R650" t="s">
        <v>8319</v>
      </c>
      <c r="S650" s="9">
        <f t="shared" si="32"/>
        <v>41891.693379629629</v>
      </c>
    </row>
    <row r="651" spans="1:19" ht="43.5" hidden="1" x14ac:dyDescent="0.3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30"/>
        <v>140</v>
      </c>
      <c r="P651">
        <f t="shared" si="31"/>
        <v>42.67</v>
      </c>
      <c r="Q651" t="s">
        <v>8317</v>
      </c>
      <c r="R651" t="s">
        <v>8319</v>
      </c>
      <c r="S651" s="9">
        <f t="shared" si="32"/>
        <v>41877.912187499998</v>
      </c>
    </row>
    <row r="652" spans="1:19" ht="43.5" hidden="1" x14ac:dyDescent="0.3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30"/>
        <v>112</v>
      </c>
      <c r="P652">
        <f t="shared" si="31"/>
        <v>35.130000000000003</v>
      </c>
      <c r="Q652" t="s">
        <v>8317</v>
      </c>
      <c r="R652" t="s">
        <v>8319</v>
      </c>
      <c r="S652" s="9">
        <f t="shared" si="32"/>
        <v>41932.036851851852</v>
      </c>
    </row>
    <row r="653" spans="1:19" ht="43.5" hidden="1" x14ac:dyDescent="0.3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30"/>
        <v>101</v>
      </c>
      <c r="P653">
        <f t="shared" si="31"/>
        <v>239.35</v>
      </c>
      <c r="Q653" t="s">
        <v>8317</v>
      </c>
      <c r="R653" t="s">
        <v>8319</v>
      </c>
      <c r="S653" s="9">
        <f t="shared" si="32"/>
        <v>41956.017488425925</v>
      </c>
    </row>
    <row r="654" spans="1:19" ht="58" hidden="1" x14ac:dyDescent="0.3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30"/>
        <v>100</v>
      </c>
      <c r="P654">
        <f t="shared" si="31"/>
        <v>107.64</v>
      </c>
      <c r="Q654" t="s">
        <v>8317</v>
      </c>
      <c r="R654" t="s">
        <v>8319</v>
      </c>
      <c r="S654" s="9">
        <f t="shared" si="32"/>
        <v>42675.690393518518</v>
      </c>
    </row>
    <row r="655" spans="1:19" ht="58" hidden="1" x14ac:dyDescent="0.3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30"/>
        <v>141</v>
      </c>
      <c r="P655">
        <f t="shared" si="31"/>
        <v>95.83</v>
      </c>
      <c r="Q655" t="s">
        <v>8317</v>
      </c>
      <c r="R655" t="s">
        <v>8319</v>
      </c>
      <c r="S655" s="9">
        <f t="shared" si="32"/>
        <v>42199.618518518517</v>
      </c>
    </row>
    <row r="656" spans="1:19" ht="43.5" hidden="1" x14ac:dyDescent="0.3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30"/>
        <v>267</v>
      </c>
      <c r="P656">
        <f t="shared" si="31"/>
        <v>31.66</v>
      </c>
      <c r="Q656" t="s">
        <v>8317</v>
      </c>
      <c r="R656" t="s">
        <v>8319</v>
      </c>
      <c r="S656" s="9">
        <f t="shared" si="32"/>
        <v>42163.957326388889</v>
      </c>
    </row>
    <row r="657" spans="1:19" ht="43.5" hidden="1" x14ac:dyDescent="0.3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30"/>
        <v>147</v>
      </c>
      <c r="P657">
        <f t="shared" si="31"/>
        <v>42.89</v>
      </c>
      <c r="Q657" t="s">
        <v>8317</v>
      </c>
      <c r="R657" t="s">
        <v>8319</v>
      </c>
      <c r="S657" s="9">
        <f t="shared" si="32"/>
        <v>42045.957314814819</v>
      </c>
    </row>
    <row r="658" spans="1:19" ht="43.5" hidden="1" x14ac:dyDescent="0.3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30"/>
        <v>214</v>
      </c>
      <c r="P658">
        <f t="shared" si="31"/>
        <v>122.74</v>
      </c>
      <c r="Q658" t="s">
        <v>8317</v>
      </c>
      <c r="R658" t="s">
        <v>8319</v>
      </c>
      <c r="S658" s="9">
        <f t="shared" si="32"/>
        <v>42417.804618055554</v>
      </c>
    </row>
    <row r="659" spans="1:19" ht="43.5" hidden="1" x14ac:dyDescent="0.3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30"/>
        <v>126</v>
      </c>
      <c r="P659">
        <f t="shared" si="31"/>
        <v>190.45</v>
      </c>
      <c r="Q659" t="s">
        <v>8317</v>
      </c>
      <c r="R659" t="s">
        <v>8319</v>
      </c>
      <c r="S659" s="9">
        <f t="shared" si="32"/>
        <v>42331.84574074074</v>
      </c>
    </row>
    <row r="660" spans="1:19" ht="43.5" hidden="1" x14ac:dyDescent="0.3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30"/>
        <v>104</v>
      </c>
      <c r="P660">
        <f t="shared" si="31"/>
        <v>109.34</v>
      </c>
      <c r="Q660" t="s">
        <v>8317</v>
      </c>
      <c r="R660" t="s">
        <v>8319</v>
      </c>
      <c r="S660" s="9">
        <f t="shared" si="32"/>
        <v>42179.160752314812</v>
      </c>
    </row>
    <row r="661" spans="1:19" hidden="1" x14ac:dyDescent="0.35">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30"/>
        <v>101</v>
      </c>
      <c r="P661">
        <f t="shared" si="31"/>
        <v>143.66999999999999</v>
      </c>
      <c r="Q661" t="s">
        <v>8317</v>
      </c>
      <c r="R661" t="s">
        <v>8319</v>
      </c>
      <c r="S661" s="9">
        <f t="shared" si="32"/>
        <v>42209.593692129631</v>
      </c>
    </row>
    <row r="662" spans="1:19" ht="58" hidden="1" x14ac:dyDescent="0.3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30"/>
        <v>3</v>
      </c>
      <c r="P662">
        <f t="shared" si="31"/>
        <v>84.94</v>
      </c>
      <c r="Q662" t="s">
        <v>8317</v>
      </c>
      <c r="R662" t="s">
        <v>8319</v>
      </c>
      <c r="S662" s="9">
        <f t="shared" si="32"/>
        <v>41922.741655092592</v>
      </c>
    </row>
    <row r="663" spans="1:19" ht="43.5" hidden="1" x14ac:dyDescent="0.3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30"/>
        <v>1</v>
      </c>
      <c r="P663">
        <f t="shared" si="31"/>
        <v>10.56</v>
      </c>
      <c r="Q663" t="s">
        <v>8317</v>
      </c>
      <c r="R663" t="s">
        <v>8319</v>
      </c>
      <c r="S663" s="9">
        <f t="shared" si="32"/>
        <v>42636.645358796297</v>
      </c>
    </row>
    <row r="664" spans="1:19" ht="43.5" hidden="1" x14ac:dyDescent="0.3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30"/>
        <v>0</v>
      </c>
      <c r="P664">
        <f t="shared" si="31"/>
        <v>39</v>
      </c>
      <c r="Q664" t="s">
        <v>8317</v>
      </c>
      <c r="R664" t="s">
        <v>8319</v>
      </c>
      <c r="S664" s="9">
        <f t="shared" si="32"/>
        <v>41990.438043981485</v>
      </c>
    </row>
    <row r="665" spans="1:19" ht="58" hidden="1" x14ac:dyDescent="0.3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30"/>
        <v>0</v>
      </c>
      <c r="P665">
        <f t="shared" si="31"/>
        <v>100</v>
      </c>
      <c r="Q665" t="s">
        <v>8317</v>
      </c>
      <c r="R665" t="s">
        <v>8319</v>
      </c>
      <c r="S665" s="9">
        <f t="shared" si="32"/>
        <v>42173.843240740738</v>
      </c>
    </row>
    <row r="666" spans="1:19" ht="43.5" hidden="1" x14ac:dyDescent="0.3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30"/>
        <v>8</v>
      </c>
      <c r="P666">
        <f t="shared" si="31"/>
        <v>31.17</v>
      </c>
      <c r="Q666" t="s">
        <v>8317</v>
      </c>
      <c r="R666" t="s">
        <v>8319</v>
      </c>
      <c r="S666" s="9">
        <f t="shared" si="32"/>
        <v>42077.666377314818</v>
      </c>
    </row>
    <row r="667" spans="1:19" ht="58" hidden="1" x14ac:dyDescent="0.3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30"/>
        <v>19</v>
      </c>
      <c r="P667">
        <f t="shared" si="31"/>
        <v>155.33000000000001</v>
      </c>
      <c r="Q667" t="s">
        <v>8317</v>
      </c>
      <c r="R667" t="s">
        <v>8319</v>
      </c>
      <c r="S667" s="9">
        <f t="shared" si="32"/>
        <v>42688.711354166662</v>
      </c>
    </row>
    <row r="668" spans="1:19" ht="43.5" hidden="1" x14ac:dyDescent="0.3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30"/>
        <v>0</v>
      </c>
      <c r="P668">
        <f t="shared" si="31"/>
        <v>2</v>
      </c>
      <c r="Q668" t="s">
        <v>8317</v>
      </c>
      <c r="R668" t="s">
        <v>8319</v>
      </c>
      <c r="S668" s="9">
        <f t="shared" si="32"/>
        <v>41838.832152777781</v>
      </c>
    </row>
    <row r="669" spans="1:19" ht="58" hidden="1" x14ac:dyDescent="0.3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30"/>
        <v>10</v>
      </c>
      <c r="P669">
        <f t="shared" si="31"/>
        <v>178.93</v>
      </c>
      <c r="Q669" t="s">
        <v>8317</v>
      </c>
      <c r="R669" t="s">
        <v>8319</v>
      </c>
      <c r="S669" s="9">
        <f t="shared" si="32"/>
        <v>42632.373414351852</v>
      </c>
    </row>
    <row r="670" spans="1:19" ht="43.5" hidden="1" x14ac:dyDescent="0.3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30"/>
        <v>5</v>
      </c>
      <c r="P670">
        <f t="shared" si="31"/>
        <v>27.36</v>
      </c>
      <c r="Q670" t="s">
        <v>8317</v>
      </c>
      <c r="R670" t="s">
        <v>8319</v>
      </c>
      <c r="S670" s="9">
        <f t="shared" si="32"/>
        <v>42090.831273148149</v>
      </c>
    </row>
    <row r="671" spans="1:19" ht="58" hidden="1" x14ac:dyDescent="0.35">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30"/>
        <v>22</v>
      </c>
      <c r="P671">
        <f t="shared" si="31"/>
        <v>1536.25</v>
      </c>
      <c r="Q671" t="s">
        <v>8317</v>
      </c>
      <c r="R671" t="s">
        <v>8319</v>
      </c>
      <c r="S671" s="9">
        <f t="shared" si="32"/>
        <v>42527.625671296293</v>
      </c>
    </row>
    <row r="672" spans="1:19" ht="58" hidden="1" x14ac:dyDescent="0.3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30"/>
        <v>29</v>
      </c>
      <c r="P672">
        <f t="shared" si="31"/>
        <v>85</v>
      </c>
      <c r="Q672" t="s">
        <v>8317</v>
      </c>
      <c r="R672" t="s">
        <v>8319</v>
      </c>
      <c r="S672" s="9">
        <f t="shared" si="32"/>
        <v>42506.709722222222</v>
      </c>
    </row>
    <row r="673" spans="1:19" ht="58" hidden="1" x14ac:dyDescent="0.3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30"/>
        <v>39</v>
      </c>
      <c r="P673">
        <f t="shared" si="31"/>
        <v>788.53</v>
      </c>
      <c r="Q673" t="s">
        <v>8317</v>
      </c>
      <c r="R673" t="s">
        <v>8319</v>
      </c>
      <c r="S673" s="9">
        <f t="shared" si="32"/>
        <v>41984.692731481482</v>
      </c>
    </row>
    <row r="674" spans="1:19" ht="43.5" hidden="1" x14ac:dyDescent="0.3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30"/>
        <v>22</v>
      </c>
      <c r="P674">
        <f t="shared" si="31"/>
        <v>50.3</v>
      </c>
      <c r="Q674" t="s">
        <v>8317</v>
      </c>
      <c r="R674" t="s">
        <v>8319</v>
      </c>
      <c r="S674" s="9">
        <f t="shared" si="32"/>
        <v>41974.219490740739</v>
      </c>
    </row>
    <row r="675" spans="1:19" ht="58" hidden="1" x14ac:dyDescent="0.3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30"/>
        <v>0</v>
      </c>
      <c r="P675">
        <f t="shared" si="31"/>
        <v>68.33</v>
      </c>
      <c r="Q675" t="s">
        <v>8317</v>
      </c>
      <c r="R675" t="s">
        <v>8319</v>
      </c>
      <c r="S675" s="9">
        <f t="shared" si="32"/>
        <v>41838.840474537035</v>
      </c>
    </row>
    <row r="676" spans="1:19" ht="29" hidden="1" x14ac:dyDescent="0.3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30"/>
        <v>0</v>
      </c>
      <c r="P676">
        <f t="shared" si="31"/>
        <v>7.5</v>
      </c>
      <c r="Q676" t="s">
        <v>8317</v>
      </c>
      <c r="R676" t="s">
        <v>8319</v>
      </c>
      <c r="S676" s="9">
        <f t="shared" si="32"/>
        <v>41803.116053240738</v>
      </c>
    </row>
    <row r="677" spans="1:19" ht="43.5" hidden="1" x14ac:dyDescent="0.3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30"/>
        <v>15</v>
      </c>
      <c r="P677">
        <f t="shared" si="31"/>
        <v>34.270000000000003</v>
      </c>
      <c r="Q677" t="s">
        <v>8317</v>
      </c>
      <c r="R677" t="s">
        <v>8319</v>
      </c>
      <c r="S677" s="9">
        <f t="shared" si="32"/>
        <v>41975.930601851855</v>
      </c>
    </row>
    <row r="678" spans="1:19" ht="58" hidden="1" x14ac:dyDescent="0.35">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30"/>
        <v>1</v>
      </c>
      <c r="P678">
        <f t="shared" si="31"/>
        <v>61.29</v>
      </c>
      <c r="Q678" t="s">
        <v>8317</v>
      </c>
      <c r="R678" t="s">
        <v>8319</v>
      </c>
      <c r="S678" s="9">
        <f t="shared" si="32"/>
        <v>42012.768298611118</v>
      </c>
    </row>
    <row r="679" spans="1:19" ht="72.5" hidden="1" x14ac:dyDescent="0.3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30"/>
        <v>26</v>
      </c>
      <c r="P679">
        <f t="shared" si="31"/>
        <v>133.25</v>
      </c>
      <c r="Q679" t="s">
        <v>8317</v>
      </c>
      <c r="R679" t="s">
        <v>8319</v>
      </c>
      <c r="S679" s="9">
        <f t="shared" si="32"/>
        <v>42504.403877314813</v>
      </c>
    </row>
    <row r="680" spans="1:19" ht="43.5" hidden="1" x14ac:dyDescent="0.3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30"/>
        <v>4</v>
      </c>
      <c r="P680">
        <f t="shared" si="31"/>
        <v>65.180000000000007</v>
      </c>
      <c r="Q680" t="s">
        <v>8317</v>
      </c>
      <c r="R680" t="s">
        <v>8319</v>
      </c>
      <c r="S680" s="9">
        <f t="shared" si="32"/>
        <v>42481.376597222217</v>
      </c>
    </row>
    <row r="681" spans="1:19" ht="43.5" hidden="1" x14ac:dyDescent="0.3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30"/>
        <v>15</v>
      </c>
      <c r="P681">
        <f t="shared" si="31"/>
        <v>93.9</v>
      </c>
      <c r="Q681" t="s">
        <v>8317</v>
      </c>
      <c r="R681" t="s">
        <v>8319</v>
      </c>
      <c r="S681" s="9">
        <f t="shared" si="32"/>
        <v>42556.695706018523</v>
      </c>
    </row>
    <row r="682" spans="1:19" ht="58" hidden="1" x14ac:dyDescent="0.3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30"/>
        <v>26</v>
      </c>
      <c r="P682">
        <f t="shared" si="31"/>
        <v>150.65</v>
      </c>
      <c r="Q682" t="s">
        <v>8317</v>
      </c>
      <c r="R682" t="s">
        <v>8319</v>
      </c>
      <c r="S682" s="9">
        <f t="shared" si="32"/>
        <v>41864.501516203702</v>
      </c>
    </row>
    <row r="683" spans="1:19" ht="43.5" hidden="1" x14ac:dyDescent="0.3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30"/>
        <v>0</v>
      </c>
      <c r="P683">
        <f t="shared" si="31"/>
        <v>1</v>
      </c>
      <c r="Q683" t="s">
        <v>8317</v>
      </c>
      <c r="R683" t="s">
        <v>8319</v>
      </c>
      <c r="S683" s="9">
        <f t="shared" si="32"/>
        <v>42639.805601851855</v>
      </c>
    </row>
    <row r="684" spans="1:19" ht="43.5" hidden="1" x14ac:dyDescent="0.3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30"/>
        <v>0</v>
      </c>
      <c r="P684">
        <f t="shared" si="31"/>
        <v>13.25</v>
      </c>
      <c r="Q684" t="s">
        <v>8317</v>
      </c>
      <c r="R684" t="s">
        <v>8319</v>
      </c>
      <c r="S684" s="9">
        <f t="shared" si="32"/>
        <v>42778.765300925923</v>
      </c>
    </row>
    <row r="685" spans="1:19" ht="43.5" hidden="1" x14ac:dyDescent="0.3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30"/>
        <v>1</v>
      </c>
      <c r="P685">
        <f t="shared" si="31"/>
        <v>99.33</v>
      </c>
      <c r="Q685" t="s">
        <v>8317</v>
      </c>
      <c r="R685" t="s">
        <v>8319</v>
      </c>
      <c r="S685" s="9">
        <f t="shared" si="32"/>
        <v>42634.900046296301</v>
      </c>
    </row>
    <row r="686" spans="1:19" ht="29" hidden="1" x14ac:dyDescent="0.3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30"/>
        <v>7</v>
      </c>
      <c r="P686">
        <f t="shared" si="31"/>
        <v>177.39</v>
      </c>
      <c r="Q686" t="s">
        <v>8317</v>
      </c>
      <c r="R686" t="s">
        <v>8319</v>
      </c>
      <c r="S686" s="9">
        <f t="shared" si="32"/>
        <v>41809.473275462966</v>
      </c>
    </row>
    <row r="687" spans="1:19" ht="43.5" hidden="1" x14ac:dyDescent="0.3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30"/>
        <v>28</v>
      </c>
      <c r="P687">
        <f t="shared" si="31"/>
        <v>55.3</v>
      </c>
      <c r="Q687" t="s">
        <v>8317</v>
      </c>
      <c r="R687" t="s">
        <v>8319</v>
      </c>
      <c r="S687" s="9">
        <f t="shared" si="32"/>
        <v>41971.866574074069</v>
      </c>
    </row>
    <row r="688" spans="1:19" ht="58" hidden="1" x14ac:dyDescent="0.35">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30"/>
        <v>0</v>
      </c>
      <c r="P688">
        <f t="shared" si="31"/>
        <v>0</v>
      </c>
      <c r="Q688" t="s">
        <v>8317</v>
      </c>
      <c r="R688" t="s">
        <v>8319</v>
      </c>
      <c r="S688" s="9">
        <f t="shared" si="32"/>
        <v>42189.673263888893</v>
      </c>
    </row>
    <row r="689" spans="1:19" ht="43.5" hidden="1" x14ac:dyDescent="0.3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30"/>
        <v>4</v>
      </c>
      <c r="P689">
        <f t="shared" si="31"/>
        <v>591.66999999999996</v>
      </c>
      <c r="Q689" t="s">
        <v>8317</v>
      </c>
      <c r="R689" t="s">
        <v>8319</v>
      </c>
      <c r="S689" s="9">
        <f t="shared" si="32"/>
        <v>42711.750613425931</v>
      </c>
    </row>
    <row r="690" spans="1:19" ht="58" hidden="1" x14ac:dyDescent="0.3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30"/>
        <v>73</v>
      </c>
      <c r="P690">
        <f t="shared" si="31"/>
        <v>405.5</v>
      </c>
      <c r="Q690" t="s">
        <v>8317</v>
      </c>
      <c r="R690" t="s">
        <v>8319</v>
      </c>
      <c r="S690" s="9">
        <f t="shared" si="32"/>
        <v>42262.104780092588</v>
      </c>
    </row>
    <row r="691" spans="1:19" ht="58" hidden="1" x14ac:dyDescent="0.3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30"/>
        <v>58</v>
      </c>
      <c r="P691">
        <f t="shared" si="31"/>
        <v>343.15</v>
      </c>
      <c r="Q691" t="s">
        <v>8317</v>
      </c>
      <c r="R691" t="s">
        <v>8319</v>
      </c>
      <c r="S691" s="9">
        <f t="shared" si="32"/>
        <v>42675.66778935185</v>
      </c>
    </row>
    <row r="692" spans="1:19" ht="29" hidden="1" x14ac:dyDescent="0.3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30"/>
        <v>12</v>
      </c>
      <c r="P692">
        <f t="shared" si="31"/>
        <v>72.59</v>
      </c>
      <c r="Q692" t="s">
        <v>8317</v>
      </c>
      <c r="R692" t="s">
        <v>8319</v>
      </c>
      <c r="S692" s="9">
        <f t="shared" si="32"/>
        <v>42579.634733796294</v>
      </c>
    </row>
    <row r="693" spans="1:19" ht="43.5" hidden="1" x14ac:dyDescent="0.3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30"/>
        <v>1</v>
      </c>
      <c r="P693">
        <f t="shared" si="31"/>
        <v>26</v>
      </c>
      <c r="Q693" t="s">
        <v>8317</v>
      </c>
      <c r="R693" t="s">
        <v>8319</v>
      </c>
      <c r="S693" s="9">
        <f t="shared" si="32"/>
        <v>42158.028310185182</v>
      </c>
    </row>
    <row r="694" spans="1:19" ht="43.5" hidden="1" x14ac:dyDescent="0.3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30"/>
        <v>7</v>
      </c>
      <c r="P694">
        <f t="shared" si="31"/>
        <v>6.5</v>
      </c>
      <c r="Q694" t="s">
        <v>8317</v>
      </c>
      <c r="R694" t="s">
        <v>8319</v>
      </c>
      <c r="S694" s="9">
        <f t="shared" si="32"/>
        <v>42696.37572916667</v>
      </c>
    </row>
    <row r="695" spans="1:19" ht="43.5" hidden="1" x14ac:dyDescent="0.3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30"/>
        <v>35</v>
      </c>
      <c r="P695">
        <f t="shared" si="31"/>
        <v>119.39</v>
      </c>
      <c r="Q695" t="s">
        <v>8317</v>
      </c>
      <c r="R695" t="s">
        <v>8319</v>
      </c>
      <c r="S695" s="9">
        <f t="shared" si="32"/>
        <v>42094.808182870373</v>
      </c>
    </row>
    <row r="696" spans="1:19" ht="43.5" hidden="1" x14ac:dyDescent="0.3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30"/>
        <v>0</v>
      </c>
      <c r="P696">
        <f t="shared" si="31"/>
        <v>84.29</v>
      </c>
      <c r="Q696" t="s">
        <v>8317</v>
      </c>
      <c r="R696" t="s">
        <v>8319</v>
      </c>
      <c r="S696" s="9">
        <f t="shared" si="32"/>
        <v>42737.663877314815</v>
      </c>
    </row>
    <row r="697" spans="1:19" ht="58" hidden="1" x14ac:dyDescent="0.3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30"/>
        <v>1</v>
      </c>
      <c r="P697">
        <f t="shared" si="31"/>
        <v>90.86</v>
      </c>
      <c r="Q697" t="s">
        <v>8317</v>
      </c>
      <c r="R697" t="s">
        <v>8319</v>
      </c>
      <c r="S697" s="9">
        <f t="shared" si="32"/>
        <v>41913.521064814813</v>
      </c>
    </row>
    <row r="698" spans="1:19" ht="29" hidden="1" x14ac:dyDescent="0.3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30"/>
        <v>0</v>
      </c>
      <c r="P698">
        <f t="shared" si="31"/>
        <v>1</v>
      </c>
      <c r="Q698" t="s">
        <v>8317</v>
      </c>
      <c r="R698" t="s">
        <v>8319</v>
      </c>
      <c r="S698" s="9">
        <f t="shared" si="32"/>
        <v>41815.927106481482</v>
      </c>
    </row>
    <row r="699" spans="1:19" ht="43.5" hidden="1" x14ac:dyDescent="0.3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30"/>
        <v>46</v>
      </c>
      <c r="P699">
        <f t="shared" si="31"/>
        <v>20.34</v>
      </c>
      <c r="Q699" t="s">
        <v>8317</v>
      </c>
      <c r="R699" t="s">
        <v>8319</v>
      </c>
      <c r="S699" s="9">
        <f t="shared" si="32"/>
        <v>42388.523020833338</v>
      </c>
    </row>
    <row r="700" spans="1:19" ht="43.5" hidden="1" x14ac:dyDescent="0.3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30"/>
        <v>15</v>
      </c>
      <c r="P700">
        <f t="shared" si="31"/>
        <v>530.69000000000005</v>
      </c>
      <c r="Q700" t="s">
        <v>8317</v>
      </c>
      <c r="R700" t="s">
        <v>8319</v>
      </c>
      <c r="S700" s="9">
        <f t="shared" si="32"/>
        <v>41866.931076388886</v>
      </c>
    </row>
    <row r="701" spans="1:19" ht="43.5" hidden="1" x14ac:dyDescent="0.3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30"/>
        <v>82</v>
      </c>
      <c r="P701">
        <f t="shared" si="31"/>
        <v>120.39</v>
      </c>
      <c r="Q701" t="s">
        <v>8317</v>
      </c>
      <c r="R701" t="s">
        <v>8319</v>
      </c>
      <c r="S701" s="9">
        <f t="shared" si="32"/>
        <v>41563.485509259262</v>
      </c>
    </row>
    <row r="702" spans="1:19" ht="58" hidden="1" x14ac:dyDescent="0.3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30"/>
        <v>3</v>
      </c>
      <c r="P702">
        <f t="shared" si="31"/>
        <v>13</v>
      </c>
      <c r="Q702" t="s">
        <v>8317</v>
      </c>
      <c r="R702" t="s">
        <v>8319</v>
      </c>
      <c r="S702" s="9">
        <f t="shared" si="32"/>
        <v>42715.688437500001</v>
      </c>
    </row>
    <row r="703" spans="1:19" ht="43.5" hidden="1" x14ac:dyDescent="0.3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30"/>
        <v>27</v>
      </c>
      <c r="P703">
        <f t="shared" si="31"/>
        <v>291.33</v>
      </c>
      <c r="Q703" t="s">
        <v>8317</v>
      </c>
      <c r="R703" t="s">
        <v>8319</v>
      </c>
      <c r="S703" s="9">
        <f t="shared" si="32"/>
        <v>41813.662962962961</v>
      </c>
    </row>
    <row r="704" spans="1:19" ht="43.5" hidden="1" x14ac:dyDescent="0.3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30"/>
        <v>31</v>
      </c>
      <c r="P704">
        <f t="shared" si="31"/>
        <v>124.92</v>
      </c>
      <c r="Q704" t="s">
        <v>8317</v>
      </c>
      <c r="R704" t="s">
        <v>8319</v>
      </c>
      <c r="S704" s="9">
        <f t="shared" si="32"/>
        <v>42668.726701388892</v>
      </c>
    </row>
    <row r="705" spans="1:19" ht="43.5" hidden="1" x14ac:dyDescent="0.3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30"/>
        <v>6</v>
      </c>
      <c r="P705">
        <f t="shared" si="31"/>
        <v>119.57</v>
      </c>
      <c r="Q705" t="s">
        <v>8317</v>
      </c>
      <c r="R705" t="s">
        <v>8319</v>
      </c>
      <c r="S705" s="9">
        <f t="shared" si="32"/>
        <v>42711.950798611113</v>
      </c>
    </row>
    <row r="706" spans="1:19" ht="43.5" hidden="1" x14ac:dyDescent="0.3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ref="O706:O769" si="33">ROUND((E706/D706)*100,0)</f>
        <v>1</v>
      </c>
      <c r="P706">
        <f t="shared" si="31"/>
        <v>120.25</v>
      </c>
      <c r="Q706" t="s">
        <v>8317</v>
      </c>
      <c r="R706" t="s">
        <v>8319</v>
      </c>
      <c r="S706" s="9">
        <f t="shared" si="32"/>
        <v>42726.192916666667</v>
      </c>
    </row>
    <row r="707" spans="1:19" ht="29" hidden="1" x14ac:dyDescent="0.3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si="33"/>
        <v>1</v>
      </c>
      <c r="P707">
        <f t="shared" ref="P707:P770" si="34">IFERROR(ROUND(E707/L707,2),0)</f>
        <v>195.4</v>
      </c>
      <c r="Q707" t="s">
        <v>8317</v>
      </c>
      <c r="R707" t="s">
        <v>8319</v>
      </c>
      <c r="S707" s="9">
        <f t="shared" ref="S707:S770" si="35">(((J707/60)/60)/24)+DATE(1970,1,1)</f>
        <v>42726.491643518515</v>
      </c>
    </row>
    <row r="708" spans="1:19" ht="43.5" hidden="1" x14ac:dyDescent="0.3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33"/>
        <v>0</v>
      </c>
      <c r="P708">
        <f t="shared" si="34"/>
        <v>0</v>
      </c>
      <c r="Q708" t="s">
        <v>8317</v>
      </c>
      <c r="R708" t="s">
        <v>8319</v>
      </c>
      <c r="S708" s="9">
        <f t="shared" si="35"/>
        <v>42676.995173611111</v>
      </c>
    </row>
    <row r="709" spans="1:19" ht="43.5" hidden="1" x14ac:dyDescent="0.3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33"/>
        <v>79</v>
      </c>
      <c r="P709">
        <f t="shared" si="34"/>
        <v>117.7</v>
      </c>
      <c r="Q709" t="s">
        <v>8317</v>
      </c>
      <c r="R709" t="s">
        <v>8319</v>
      </c>
      <c r="S709" s="9">
        <f t="shared" si="35"/>
        <v>42696.663506944446</v>
      </c>
    </row>
    <row r="710" spans="1:19" ht="43.5" hidden="1" x14ac:dyDescent="0.3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33"/>
        <v>22</v>
      </c>
      <c r="P710">
        <f t="shared" si="34"/>
        <v>23.95</v>
      </c>
      <c r="Q710" t="s">
        <v>8317</v>
      </c>
      <c r="R710" t="s">
        <v>8319</v>
      </c>
      <c r="S710" s="9">
        <f t="shared" si="35"/>
        <v>41835.581018518518</v>
      </c>
    </row>
    <row r="711" spans="1:19" ht="29" hidden="1" x14ac:dyDescent="0.3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33"/>
        <v>0</v>
      </c>
      <c r="P711">
        <f t="shared" si="34"/>
        <v>30.5</v>
      </c>
      <c r="Q711" t="s">
        <v>8317</v>
      </c>
      <c r="R711" t="s">
        <v>8319</v>
      </c>
      <c r="S711" s="9">
        <f t="shared" si="35"/>
        <v>41948.041192129633</v>
      </c>
    </row>
    <row r="712" spans="1:19" ht="29" hidden="1" x14ac:dyDescent="0.3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33"/>
        <v>0</v>
      </c>
      <c r="P712">
        <f t="shared" si="34"/>
        <v>0</v>
      </c>
      <c r="Q712" t="s">
        <v>8317</v>
      </c>
      <c r="R712" t="s">
        <v>8319</v>
      </c>
      <c r="S712" s="9">
        <f t="shared" si="35"/>
        <v>41837.984976851854</v>
      </c>
    </row>
    <row r="713" spans="1:19" ht="58" hidden="1" x14ac:dyDescent="0.3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33"/>
        <v>34</v>
      </c>
      <c r="P713">
        <f t="shared" si="34"/>
        <v>99.97</v>
      </c>
      <c r="Q713" t="s">
        <v>8317</v>
      </c>
      <c r="R713" t="s">
        <v>8319</v>
      </c>
      <c r="S713" s="9">
        <f t="shared" si="35"/>
        <v>42678.459120370375</v>
      </c>
    </row>
    <row r="714" spans="1:19" ht="58" hidden="1" x14ac:dyDescent="0.3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33"/>
        <v>0</v>
      </c>
      <c r="P714">
        <f t="shared" si="34"/>
        <v>26.25</v>
      </c>
      <c r="Q714" t="s">
        <v>8317</v>
      </c>
      <c r="R714" t="s">
        <v>8319</v>
      </c>
      <c r="S714" s="9">
        <f t="shared" si="35"/>
        <v>42384.680925925932</v>
      </c>
    </row>
    <row r="715" spans="1:19" ht="43.5" hidden="1" x14ac:dyDescent="0.3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33"/>
        <v>1</v>
      </c>
      <c r="P715">
        <f t="shared" si="34"/>
        <v>199</v>
      </c>
      <c r="Q715" t="s">
        <v>8317</v>
      </c>
      <c r="R715" t="s">
        <v>8319</v>
      </c>
      <c r="S715" s="9">
        <f t="shared" si="35"/>
        <v>42496.529305555552</v>
      </c>
    </row>
    <row r="716" spans="1:19" ht="43.5" hidden="1" x14ac:dyDescent="0.3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33"/>
        <v>15</v>
      </c>
      <c r="P716">
        <f t="shared" si="34"/>
        <v>80.319999999999993</v>
      </c>
      <c r="Q716" t="s">
        <v>8317</v>
      </c>
      <c r="R716" t="s">
        <v>8319</v>
      </c>
      <c r="S716" s="9">
        <f t="shared" si="35"/>
        <v>42734.787986111114</v>
      </c>
    </row>
    <row r="717" spans="1:19" ht="58" hidden="1" x14ac:dyDescent="0.3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33"/>
        <v>5</v>
      </c>
      <c r="P717">
        <f t="shared" si="34"/>
        <v>115.75</v>
      </c>
      <c r="Q717" t="s">
        <v>8317</v>
      </c>
      <c r="R717" t="s">
        <v>8319</v>
      </c>
      <c r="S717" s="9">
        <f t="shared" si="35"/>
        <v>42273.090740740736</v>
      </c>
    </row>
    <row r="718" spans="1:19" ht="43.5" hidden="1" x14ac:dyDescent="0.3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33"/>
        <v>10</v>
      </c>
      <c r="P718">
        <f t="shared" si="34"/>
        <v>44.69</v>
      </c>
      <c r="Q718" t="s">
        <v>8317</v>
      </c>
      <c r="R718" t="s">
        <v>8319</v>
      </c>
      <c r="S718" s="9">
        <f t="shared" si="35"/>
        <v>41940.658645833333</v>
      </c>
    </row>
    <row r="719" spans="1:19" hidden="1" x14ac:dyDescent="0.35">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33"/>
        <v>0</v>
      </c>
      <c r="P719">
        <f t="shared" si="34"/>
        <v>76.25</v>
      </c>
      <c r="Q719" t="s">
        <v>8317</v>
      </c>
      <c r="R719" t="s">
        <v>8319</v>
      </c>
      <c r="S719" s="9">
        <f t="shared" si="35"/>
        <v>41857.854189814818</v>
      </c>
    </row>
    <row r="720" spans="1:19" ht="43.5" hidden="1" x14ac:dyDescent="0.3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33"/>
        <v>1</v>
      </c>
      <c r="P720">
        <f t="shared" si="34"/>
        <v>22.5</v>
      </c>
      <c r="Q720" t="s">
        <v>8317</v>
      </c>
      <c r="R720" t="s">
        <v>8319</v>
      </c>
      <c r="S720" s="9">
        <f t="shared" si="35"/>
        <v>42752.845451388886</v>
      </c>
    </row>
    <row r="721" spans="1:19" ht="43.5" hidden="1" x14ac:dyDescent="0.3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33"/>
        <v>1</v>
      </c>
      <c r="P721">
        <f t="shared" si="34"/>
        <v>19.399999999999999</v>
      </c>
      <c r="Q721" t="s">
        <v>8317</v>
      </c>
      <c r="R721" t="s">
        <v>8319</v>
      </c>
      <c r="S721" s="9">
        <f t="shared" si="35"/>
        <v>42409.040231481486</v>
      </c>
    </row>
    <row r="722" spans="1:19" ht="43.5" hidden="1" x14ac:dyDescent="0.3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33"/>
        <v>144</v>
      </c>
      <c r="P722">
        <f t="shared" si="34"/>
        <v>66.709999999999994</v>
      </c>
      <c r="Q722" t="s">
        <v>8320</v>
      </c>
      <c r="R722" t="s">
        <v>8321</v>
      </c>
      <c r="S722" s="9">
        <f t="shared" si="35"/>
        <v>40909.649201388893</v>
      </c>
    </row>
    <row r="723" spans="1:19" ht="58" hidden="1" x14ac:dyDescent="0.35">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33"/>
        <v>122</v>
      </c>
      <c r="P723">
        <f t="shared" si="34"/>
        <v>84.14</v>
      </c>
      <c r="Q723" t="s">
        <v>8320</v>
      </c>
      <c r="R723" t="s">
        <v>8321</v>
      </c>
      <c r="S723" s="9">
        <f t="shared" si="35"/>
        <v>41807.571840277778</v>
      </c>
    </row>
    <row r="724" spans="1:19" ht="43.5" hidden="1" x14ac:dyDescent="0.3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33"/>
        <v>132</v>
      </c>
      <c r="P724">
        <f t="shared" si="34"/>
        <v>215.73</v>
      </c>
      <c r="Q724" t="s">
        <v>8320</v>
      </c>
      <c r="R724" t="s">
        <v>8321</v>
      </c>
      <c r="S724" s="9">
        <f t="shared" si="35"/>
        <v>40977.805300925924</v>
      </c>
    </row>
    <row r="725" spans="1:19" ht="29" hidden="1" x14ac:dyDescent="0.3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33"/>
        <v>109</v>
      </c>
      <c r="P725">
        <f t="shared" si="34"/>
        <v>54.69</v>
      </c>
      <c r="Q725" t="s">
        <v>8320</v>
      </c>
      <c r="R725" t="s">
        <v>8321</v>
      </c>
      <c r="S725" s="9">
        <f t="shared" si="35"/>
        <v>42184.816539351858</v>
      </c>
    </row>
    <row r="726" spans="1:19" ht="58" hidden="1" x14ac:dyDescent="0.3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33"/>
        <v>105</v>
      </c>
      <c r="P726">
        <f t="shared" si="34"/>
        <v>51.63</v>
      </c>
      <c r="Q726" t="s">
        <v>8320</v>
      </c>
      <c r="R726" t="s">
        <v>8321</v>
      </c>
      <c r="S726" s="9">
        <f t="shared" si="35"/>
        <v>40694.638460648144</v>
      </c>
    </row>
    <row r="727" spans="1:19" ht="43.5" hidden="1" x14ac:dyDescent="0.3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33"/>
        <v>100</v>
      </c>
      <c r="P727">
        <f t="shared" si="34"/>
        <v>143.36000000000001</v>
      </c>
      <c r="Q727" t="s">
        <v>8320</v>
      </c>
      <c r="R727" t="s">
        <v>8321</v>
      </c>
      <c r="S727" s="9">
        <f t="shared" si="35"/>
        <v>42321.626296296294</v>
      </c>
    </row>
    <row r="728" spans="1:19" ht="43.5" hidden="1" x14ac:dyDescent="0.3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33"/>
        <v>101</v>
      </c>
      <c r="P728">
        <f t="shared" si="34"/>
        <v>72.430000000000007</v>
      </c>
      <c r="Q728" t="s">
        <v>8320</v>
      </c>
      <c r="R728" t="s">
        <v>8321</v>
      </c>
      <c r="S728" s="9">
        <f t="shared" si="35"/>
        <v>41346.042673611111</v>
      </c>
    </row>
    <row r="729" spans="1:19" ht="58" hidden="1" x14ac:dyDescent="0.3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33"/>
        <v>156</v>
      </c>
      <c r="P729">
        <f t="shared" si="34"/>
        <v>36.53</v>
      </c>
      <c r="Q729" t="s">
        <v>8320</v>
      </c>
      <c r="R729" t="s">
        <v>8321</v>
      </c>
      <c r="S729" s="9">
        <f t="shared" si="35"/>
        <v>41247.020243055551</v>
      </c>
    </row>
    <row r="730" spans="1:19" ht="43.5" hidden="1" x14ac:dyDescent="0.3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33"/>
        <v>106</v>
      </c>
      <c r="P730">
        <f t="shared" si="34"/>
        <v>60.9</v>
      </c>
      <c r="Q730" t="s">
        <v>8320</v>
      </c>
      <c r="R730" t="s">
        <v>8321</v>
      </c>
      <c r="S730" s="9">
        <f t="shared" si="35"/>
        <v>40731.837465277778</v>
      </c>
    </row>
    <row r="731" spans="1:19" ht="43.5" hidden="1" x14ac:dyDescent="0.3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33"/>
        <v>131</v>
      </c>
      <c r="P731">
        <f t="shared" si="34"/>
        <v>43.55</v>
      </c>
      <c r="Q731" t="s">
        <v>8320</v>
      </c>
      <c r="R731" t="s">
        <v>8321</v>
      </c>
      <c r="S731" s="9">
        <f t="shared" si="35"/>
        <v>41111.185891203706</v>
      </c>
    </row>
    <row r="732" spans="1:19" ht="29" hidden="1" x14ac:dyDescent="0.3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33"/>
        <v>132</v>
      </c>
      <c r="P732">
        <f t="shared" si="34"/>
        <v>99.77</v>
      </c>
      <c r="Q732" t="s">
        <v>8320</v>
      </c>
      <c r="R732" t="s">
        <v>8321</v>
      </c>
      <c r="S732" s="9">
        <f t="shared" si="35"/>
        <v>40854.745266203703</v>
      </c>
    </row>
    <row r="733" spans="1:19" ht="43.5" hidden="1" x14ac:dyDescent="0.3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33"/>
        <v>126</v>
      </c>
      <c r="P733">
        <f t="shared" si="34"/>
        <v>88.73</v>
      </c>
      <c r="Q733" t="s">
        <v>8320</v>
      </c>
      <c r="R733" t="s">
        <v>8321</v>
      </c>
      <c r="S733" s="9">
        <f t="shared" si="35"/>
        <v>40879.795682870368</v>
      </c>
    </row>
    <row r="734" spans="1:19" ht="43.5" hidden="1" x14ac:dyDescent="0.3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33"/>
        <v>160</v>
      </c>
      <c r="P734">
        <f t="shared" si="34"/>
        <v>4.92</v>
      </c>
      <c r="Q734" t="s">
        <v>8320</v>
      </c>
      <c r="R734" t="s">
        <v>8321</v>
      </c>
      <c r="S734" s="9">
        <f t="shared" si="35"/>
        <v>41486.424317129626</v>
      </c>
    </row>
    <row r="735" spans="1:19" ht="58" hidden="1" x14ac:dyDescent="0.35">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33"/>
        <v>120</v>
      </c>
      <c r="P735">
        <f t="shared" si="34"/>
        <v>17.82</v>
      </c>
      <c r="Q735" t="s">
        <v>8320</v>
      </c>
      <c r="R735" t="s">
        <v>8321</v>
      </c>
      <c r="S735" s="9">
        <f t="shared" si="35"/>
        <v>41598.420046296298</v>
      </c>
    </row>
    <row r="736" spans="1:19" ht="43.5" hidden="1" x14ac:dyDescent="0.3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33"/>
        <v>126</v>
      </c>
      <c r="P736">
        <f t="shared" si="34"/>
        <v>187.19</v>
      </c>
      <c r="Q736" t="s">
        <v>8320</v>
      </c>
      <c r="R736" t="s">
        <v>8321</v>
      </c>
      <c r="S736" s="9">
        <f t="shared" si="35"/>
        <v>42102.164583333331</v>
      </c>
    </row>
    <row r="737" spans="1:19" ht="43.5" hidden="1" x14ac:dyDescent="0.3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33"/>
        <v>114</v>
      </c>
      <c r="P737">
        <f t="shared" si="34"/>
        <v>234.81</v>
      </c>
      <c r="Q737" t="s">
        <v>8320</v>
      </c>
      <c r="R737" t="s">
        <v>8321</v>
      </c>
      <c r="S737" s="9">
        <f t="shared" si="35"/>
        <v>41946.029467592591</v>
      </c>
    </row>
    <row r="738" spans="1:19" ht="43.5" hidden="1" x14ac:dyDescent="0.3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33"/>
        <v>315</v>
      </c>
      <c r="P738">
        <f t="shared" si="34"/>
        <v>105.05</v>
      </c>
      <c r="Q738" t="s">
        <v>8320</v>
      </c>
      <c r="R738" t="s">
        <v>8321</v>
      </c>
      <c r="S738" s="9">
        <f t="shared" si="35"/>
        <v>41579.734259259261</v>
      </c>
    </row>
    <row r="739" spans="1:19" ht="43.5" hidden="1" x14ac:dyDescent="0.3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33"/>
        <v>122</v>
      </c>
      <c r="P739">
        <f t="shared" si="34"/>
        <v>56.67</v>
      </c>
      <c r="Q739" t="s">
        <v>8320</v>
      </c>
      <c r="R739" t="s">
        <v>8321</v>
      </c>
      <c r="S739" s="9">
        <f t="shared" si="35"/>
        <v>41667.275312500002</v>
      </c>
    </row>
    <row r="740" spans="1:19" ht="29" hidden="1" x14ac:dyDescent="0.3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33"/>
        <v>107</v>
      </c>
      <c r="P740">
        <f t="shared" si="34"/>
        <v>39.049999999999997</v>
      </c>
      <c r="Q740" t="s">
        <v>8320</v>
      </c>
      <c r="R740" t="s">
        <v>8321</v>
      </c>
      <c r="S740" s="9">
        <f t="shared" si="35"/>
        <v>41943.604097222218</v>
      </c>
    </row>
    <row r="741" spans="1:19" ht="43.5" hidden="1" x14ac:dyDescent="0.3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33"/>
        <v>158</v>
      </c>
      <c r="P741">
        <f t="shared" si="34"/>
        <v>68.349999999999994</v>
      </c>
      <c r="Q741" t="s">
        <v>8320</v>
      </c>
      <c r="R741" t="s">
        <v>8321</v>
      </c>
      <c r="S741" s="9">
        <f t="shared" si="35"/>
        <v>41829.502650462964</v>
      </c>
    </row>
    <row r="742" spans="1:19" ht="58" hidden="1" x14ac:dyDescent="0.3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33"/>
        <v>107</v>
      </c>
      <c r="P742">
        <f t="shared" si="34"/>
        <v>169.58</v>
      </c>
      <c r="Q742" t="s">
        <v>8320</v>
      </c>
      <c r="R742" t="s">
        <v>8321</v>
      </c>
      <c r="S742" s="9">
        <f t="shared" si="35"/>
        <v>42162.146782407406</v>
      </c>
    </row>
    <row r="743" spans="1:19" ht="29" hidden="1" x14ac:dyDescent="0.3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33"/>
        <v>102</v>
      </c>
      <c r="P743">
        <f t="shared" si="34"/>
        <v>141.41999999999999</v>
      </c>
      <c r="Q743" t="s">
        <v>8320</v>
      </c>
      <c r="R743" t="s">
        <v>8321</v>
      </c>
      <c r="S743" s="9">
        <f t="shared" si="35"/>
        <v>41401.648217592592</v>
      </c>
    </row>
    <row r="744" spans="1:19" ht="58" hidden="1" x14ac:dyDescent="0.3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33"/>
        <v>111</v>
      </c>
      <c r="P744">
        <f t="shared" si="34"/>
        <v>67.39</v>
      </c>
      <c r="Q744" t="s">
        <v>8320</v>
      </c>
      <c r="R744" t="s">
        <v>8321</v>
      </c>
      <c r="S744" s="9">
        <f t="shared" si="35"/>
        <v>41689.917962962965</v>
      </c>
    </row>
    <row r="745" spans="1:19" ht="43.5" hidden="1" x14ac:dyDescent="0.3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33"/>
        <v>148</v>
      </c>
      <c r="P745">
        <f t="shared" si="34"/>
        <v>54.27</v>
      </c>
      <c r="Q745" t="s">
        <v>8320</v>
      </c>
      <c r="R745" t="s">
        <v>8321</v>
      </c>
      <c r="S745" s="9">
        <f t="shared" si="35"/>
        <v>40990.709317129629</v>
      </c>
    </row>
    <row r="746" spans="1:19" ht="43.5" hidden="1" x14ac:dyDescent="0.3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33"/>
        <v>102</v>
      </c>
      <c r="P746">
        <f t="shared" si="34"/>
        <v>82.52</v>
      </c>
      <c r="Q746" t="s">
        <v>8320</v>
      </c>
      <c r="R746" t="s">
        <v>8321</v>
      </c>
      <c r="S746" s="9">
        <f t="shared" si="35"/>
        <v>41226.95721064815</v>
      </c>
    </row>
    <row r="747" spans="1:19" ht="58" hidden="1" x14ac:dyDescent="0.3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33"/>
        <v>179</v>
      </c>
      <c r="P747">
        <f t="shared" si="34"/>
        <v>53.73</v>
      </c>
      <c r="Q747" t="s">
        <v>8320</v>
      </c>
      <c r="R747" t="s">
        <v>8321</v>
      </c>
      <c r="S747" s="9">
        <f t="shared" si="35"/>
        <v>41367.572280092594</v>
      </c>
    </row>
    <row r="748" spans="1:19" ht="29" hidden="1" x14ac:dyDescent="0.35">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33"/>
        <v>111</v>
      </c>
      <c r="P748">
        <f t="shared" si="34"/>
        <v>34.21</v>
      </c>
      <c r="Q748" t="s">
        <v>8320</v>
      </c>
      <c r="R748" t="s">
        <v>8321</v>
      </c>
      <c r="S748" s="9">
        <f t="shared" si="35"/>
        <v>41157.042928240742</v>
      </c>
    </row>
    <row r="749" spans="1:19" ht="43.5" hidden="1" x14ac:dyDescent="0.3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33"/>
        <v>100</v>
      </c>
      <c r="P749">
        <f t="shared" si="34"/>
        <v>127.33</v>
      </c>
      <c r="Q749" t="s">
        <v>8320</v>
      </c>
      <c r="R749" t="s">
        <v>8321</v>
      </c>
      <c r="S749" s="9">
        <f t="shared" si="35"/>
        <v>41988.548831018517</v>
      </c>
    </row>
    <row r="750" spans="1:19" ht="43.5" hidden="1" x14ac:dyDescent="0.3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33"/>
        <v>100</v>
      </c>
      <c r="P750">
        <f t="shared" si="34"/>
        <v>45.57</v>
      </c>
      <c r="Q750" t="s">
        <v>8320</v>
      </c>
      <c r="R750" t="s">
        <v>8321</v>
      </c>
      <c r="S750" s="9">
        <f t="shared" si="35"/>
        <v>41831.846828703703</v>
      </c>
    </row>
    <row r="751" spans="1:19" ht="43.5" hidden="1" x14ac:dyDescent="0.3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33"/>
        <v>106</v>
      </c>
      <c r="P751">
        <f t="shared" si="34"/>
        <v>95.96</v>
      </c>
      <c r="Q751" t="s">
        <v>8320</v>
      </c>
      <c r="R751" t="s">
        <v>8321</v>
      </c>
      <c r="S751" s="9">
        <f t="shared" si="35"/>
        <v>42733.94131944445</v>
      </c>
    </row>
    <row r="752" spans="1:19" ht="43.5" hidden="1" x14ac:dyDescent="0.3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33"/>
        <v>103</v>
      </c>
      <c r="P752">
        <f t="shared" si="34"/>
        <v>77.27</v>
      </c>
      <c r="Q752" t="s">
        <v>8320</v>
      </c>
      <c r="R752" t="s">
        <v>8321</v>
      </c>
      <c r="S752" s="9">
        <f t="shared" si="35"/>
        <v>41299.878148148149</v>
      </c>
    </row>
    <row r="753" spans="1:19" ht="43.5" hidden="1" x14ac:dyDescent="0.3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33"/>
        <v>119</v>
      </c>
      <c r="P753">
        <f t="shared" si="34"/>
        <v>57.34</v>
      </c>
      <c r="Q753" t="s">
        <v>8320</v>
      </c>
      <c r="R753" t="s">
        <v>8321</v>
      </c>
      <c r="S753" s="9">
        <f t="shared" si="35"/>
        <v>40713.630497685182</v>
      </c>
    </row>
    <row r="754" spans="1:19" ht="58" hidden="1" x14ac:dyDescent="0.3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33"/>
        <v>112</v>
      </c>
      <c r="P754">
        <f t="shared" si="34"/>
        <v>53.19</v>
      </c>
      <c r="Q754" t="s">
        <v>8320</v>
      </c>
      <c r="R754" t="s">
        <v>8321</v>
      </c>
      <c r="S754" s="9">
        <f t="shared" si="35"/>
        <v>42639.421493055561</v>
      </c>
    </row>
    <row r="755" spans="1:19" ht="43.5" hidden="1" x14ac:dyDescent="0.3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33"/>
        <v>128</v>
      </c>
      <c r="P755">
        <f t="shared" si="34"/>
        <v>492.31</v>
      </c>
      <c r="Q755" t="s">
        <v>8320</v>
      </c>
      <c r="R755" t="s">
        <v>8321</v>
      </c>
      <c r="S755" s="9">
        <f t="shared" si="35"/>
        <v>42019.590173611112</v>
      </c>
    </row>
    <row r="756" spans="1:19" ht="58" hidden="1" x14ac:dyDescent="0.3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33"/>
        <v>104</v>
      </c>
      <c r="P756">
        <f t="shared" si="34"/>
        <v>42.35</v>
      </c>
      <c r="Q756" t="s">
        <v>8320</v>
      </c>
      <c r="R756" t="s">
        <v>8321</v>
      </c>
      <c r="S756" s="9">
        <f t="shared" si="35"/>
        <v>41249.749085648145</v>
      </c>
    </row>
    <row r="757" spans="1:19" ht="43.5" hidden="1" x14ac:dyDescent="0.3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33"/>
        <v>102</v>
      </c>
      <c r="P757">
        <f t="shared" si="34"/>
        <v>37.47</v>
      </c>
      <c r="Q757" t="s">
        <v>8320</v>
      </c>
      <c r="R757" t="s">
        <v>8321</v>
      </c>
      <c r="S757" s="9">
        <f t="shared" si="35"/>
        <v>41383.605057870373</v>
      </c>
    </row>
    <row r="758" spans="1:19" ht="43.5" hidden="1" x14ac:dyDescent="0.3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33"/>
        <v>118</v>
      </c>
      <c r="P758">
        <f t="shared" si="34"/>
        <v>37.450000000000003</v>
      </c>
      <c r="Q758" t="s">
        <v>8320</v>
      </c>
      <c r="R758" t="s">
        <v>8321</v>
      </c>
      <c r="S758" s="9">
        <f t="shared" si="35"/>
        <v>40590.766886574071</v>
      </c>
    </row>
    <row r="759" spans="1:19" ht="43.5" hidden="1" x14ac:dyDescent="0.3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33"/>
        <v>238</v>
      </c>
      <c r="P759">
        <f t="shared" si="34"/>
        <v>33.06</v>
      </c>
      <c r="Q759" t="s">
        <v>8320</v>
      </c>
      <c r="R759" t="s">
        <v>8321</v>
      </c>
      <c r="S759" s="9">
        <f t="shared" si="35"/>
        <v>41235.054560185185</v>
      </c>
    </row>
    <row r="760" spans="1:19" ht="29" hidden="1" x14ac:dyDescent="0.3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33"/>
        <v>102</v>
      </c>
      <c r="P760">
        <f t="shared" si="34"/>
        <v>134.21</v>
      </c>
      <c r="Q760" t="s">
        <v>8320</v>
      </c>
      <c r="R760" t="s">
        <v>8321</v>
      </c>
      <c r="S760" s="9">
        <f t="shared" si="35"/>
        <v>40429.836435185185</v>
      </c>
    </row>
    <row r="761" spans="1:19" ht="43.5" hidden="1" x14ac:dyDescent="0.3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33"/>
        <v>102</v>
      </c>
      <c r="P761">
        <f t="shared" si="34"/>
        <v>51.47</v>
      </c>
      <c r="Q761" t="s">
        <v>8320</v>
      </c>
      <c r="R761" t="s">
        <v>8321</v>
      </c>
      <c r="S761" s="9">
        <f t="shared" si="35"/>
        <v>41789.330312500002</v>
      </c>
    </row>
    <row r="762" spans="1:19" ht="43.5" hidden="1" x14ac:dyDescent="0.3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33"/>
        <v>0</v>
      </c>
      <c r="P762">
        <f t="shared" si="34"/>
        <v>0</v>
      </c>
      <c r="Q762" t="s">
        <v>8320</v>
      </c>
      <c r="R762" t="s">
        <v>8322</v>
      </c>
      <c r="S762" s="9">
        <f t="shared" si="35"/>
        <v>42670.764039351852</v>
      </c>
    </row>
    <row r="763" spans="1:19" ht="43.5" hidden="1" x14ac:dyDescent="0.3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33"/>
        <v>5</v>
      </c>
      <c r="P763">
        <f t="shared" si="34"/>
        <v>39.17</v>
      </c>
      <c r="Q763" t="s">
        <v>8320</v>
      </c>
      <c r="R763" t="s">
        <v>8322</v>
      </c>
      <c r="S763" s="9">
        <f t="shared" si="35"/>
        <v>41642.751458333332</v>
      </c>
    </row>
    <row r="764" spans="1:19" ht="43.5" hidden="1" x14ac:dyDescent="0.3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33"/>
        <v>0</v>
      </c>
      <c r="P764">
        <f t="shared" si="34"/>
        <v>0</v>
      </c>
      <c r="Q764" t="s">
        <v>8320</v>
      </c>
      <c r="R764" t="s">
        <v>8322</v>
      </c>
      <c r="S764" s="9">
        <f t="shared" si="35"/>
        <v>42690.858449074076</v>
      </c>
    </row>
    <row r="765" spans="1:19" ht="43.5" hidden="1" x14ac:dyDescent="0.3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33"/>
        <v>0</v>
      </c>
      <c r="P765">
        <f t="shared" si="34"/>
        <v>5</v>
      </c>
      <c r="Q765" t="s">
        <v>8320</v>
      </c>
      <c r="R765" t="s">
        <v>8322</v>
      </c>
      <c r="S765" s="9">
        <f t="shared" si="35"/>
        <v>41471.446851851848</v>
      </c>
    </row>
    <row r="766" spans="1:19" ht="43.5" hidden="1" x14ac:dyDescent="0.3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33"/>
        <v>0</v>
      </c>
      <c r="P766">
        <f t="shared" si="34"/>
        <v>0</v>
      </c>
      <c r="Q766" t="s">
        <v>8320</v>
      </c>
      <c r="R766" t="s">
        <v>8322</v>
      </c>
      <c r="S766" s="9">
        <f t="shared" si="35"/>
        <v>42227.173159722224</v>
      </c>
    </row>
    <row r="767" spans="1:19" ht="43.5" hidden="1" x14ac:dyDescent="0.3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33"/>
        <v>36</v>
      </c>
      <c r="P767">
        <f t="shared" si="34"/>
        <v>57.3</v>
      </c>
      <c r="Q767" t="s">
        <v>8320</v>
      </c>
      <c r="R767" t="s">
        <v>8322</v>
      </c>
      <c r="S767" s="9">
        <f t="shared" si="35"/>
        <v>41901.542638888888</v>
      </c>
    </row>
    <row r="768" spans="1:19" ht="43.5" hidden="1" x14ac:dyDescent="0.3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33"/>
        <v>0</v>
      </c>
      <c r="P768">
        <f t="shared" si="34"/>
        <v>0</v>
      </c>
      <c r="Q768" t="s">
        <v>8320</v>
      </c>
      <c r="R768" t="s">
        <v>8322</v>
      </c>
      <c r="S768" s="9">
        <f t="shared" si="35"/>
        <v>42021.783368055556</v>
      </c>
    </row>
    <row r="769" spans="1:19" ht="72.5" hidden="1" x14ac:dyDescent="0.3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33"/>
        <v>4</v>
      </c>
      <c r="P769">
        <f t="shared" si="34"/>
        <v>59</v>
      </c>
      <c r="Q769" t="s">
        <v>8320</v>
      </c>
      <c r="R769" t="s">
        <v>8322</v>
      </c>
      <c r="S769" s="9">
        <f t="shared" si="35"/>
        <v>42115.143634259264</v>
      </c>
    </row>
    <row r="770" spans="1:19" ht="43.5" hidden="1" x14ac:dyDescent="0.3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ref="O770:O833" si="36">ROUND((E770/D770)*100,0)</f>
        <v>0</v>
      </c>
      <c r="P770">
        <f t="shared" si="34"/>
        <v>0</v>
      </c>
      <c r="Q770" t="s">
        <v>8320</v>
      </c>
      <c r="R770" t="s">
        <v>8322</v>
      </c>
      <c r="S770" s="9">
        <f t="shared" si="35"/>
        <v>41594.207060185188</v>
      </c>
    </row>
    <row r="771" spans="1:19" ht="58" hidden="1" x14ac:dyDescent="0.3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si="36"/>
        <v>41</v>
      </c>
      <c r="P771">
        <f t="shared" ref="P771:P834" si="37">IFERROR(ROUND(E771/L771,2),0)</f>
        <v>31.85</v>
      </c>
      <c r="Q771" t="s">
        <v>8320</v>
      </c>
      <c r="R771" t="s">
        <v>8322</v>
      </c>
      <c r="S771" s="9">
        <f t="shared" ref="S771:S834" si="38">(((J771/60)/60)/24)+DATE(1970,1,1)</f>
        <v>41604.996458333335</v>
      </c>
    </row>
    <row r="772" spans="1:19" ht="43.5" hidden="1" x14ac:dyDescent="0.3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36"/>
        <v>0</v>
      </c>
      <c r="P772">
        <f t="shared" si="37"/>
        <v>0</v>
      </c>
      <c r="Q772" t="s">
        <v>8320</v>
      </c>
      <c r="R772" t="s">
        <v>8322</v>
      </c>
      <c r="S772" s="9">
        <f t="shared" si="38"/>
        <v>41289.999641203707</v>
      </c>
    </row>
    <row r="773" spans="1:19" ht="43.5" hidden="1" x14ac:dyDescent="0.3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36"/>
        <v>0</v>
      </c>
      <c r="P773">
        <f t="shared" si="37"/>
        <v>10</v>
      </c>
      <c r="Q773" t="s">
        <v>8320</v>
      </c>
      <c r="R773" t="s">
        <v>8322</v>
      </c>
      <c r="S773" s="9">
        <f t="shared" si="38"/>
        <v>42349.824097222227</v>
      </c>
    </row>
    <row r="774" spans="1:19" ht="58" hidden="1" x14ac:dyDescent="0.35">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36"/>
        <v>3</v>
      </c>
      <c r="P774">
        <f t="shared" si="37"/>
        <v>50</v>
      </c>
      <c r="Q774" t="s">
        <v>8320</v>
      </c>
      <c r="R774" t="s">
        <v>8322</v>
      </c>
      <c r="S774" s="9">
        <f t="shared" si="38"/>
        <v>40068.056932870371</v>
      </c>
    </row>
    <row r="775" spans="1:19" ht="43.5" hidden="1" x14ac:dyDescent="0.3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36"/>
        <v>1</v>
      </c>
      <c r="P775">
        <f t="shared" si="37"/>
        <v>16</v>
      </c>
      <c r="Q775" t="s">
        <v>8320</v>
      </c>
      <c r="R775" t="s">
        <v>8322</v>
      </c>
      <c r="S775" s="9">
        <f t="shared" si="38"/>
        <v>42100.735937499994</v>
      </c>
    </row>
    <row r="776" spans="1:19" ht="43.5" hidden="1" x14ac:dyDescent="0.3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36"/>
        <v>70</v>
      </c>
      <c r="P776">
        <f t="shared" si="37"/>
        <v>39</v>
      </c>
      <c r="Q776" t="s">
        <v>8320</v>
      </c>
      <c r="R776" t="s">
        <v>8322</v>
      </c>
      <c r="S776" s="9">
        <f t="shared" si="38"/>
        <v>41663.780300925922</v>
      </c>
    </row>
    <row r="777" spans="1:19" ht="43.5" hidden="1" x14ac:dyDescent="0.3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36"/>
        <v>2</v>
      </c>
      <c r="P777">
        <f t="shared" si="37"/>
        <v>34</v>
      </c>
      <c r="Q777" t="s">
        <v>8320</v>
      </c>
      <c r="R777" t="s">
        <v>8322</v>
      </c>
      <c r="S777" s="9">
        <f t="shared" si="38"/>
        <v>40863.060127314813</v>
      </c>
    </row>
    <row r="778" spans="1:19" ht="43.5" hidden="1" x14ac:dyDescent="0.3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36"/>
        <v>51</v>
      </c>
      <c r="P778">
        <f t="shared" si="37"/>
        <v>63.12</v>
      </c>
      <c r="Q778" t="s">
        <v>8320</v>
      </c>
      <c r="R778" t="s">
        <v>8322</v>
      </c>
      <c r="S778" s="9">
        <f t="shared" si="38"/>
        <v>42250.685706018514</v>
      </c>
    </row>
    <row r="779" spans="1:19" ht="58" hidden="1" x14ac:dyDescent="0.3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36"/>
        <v>1</v>
      </c>
      <c r="P779">
        <f t="shared" si="37"/>
        <v>7</v>
      </c>
      <c r="Q779" t="s">
        <v>8320</v>
      </c>
      <c r="R779" t="s">
        <v>8322</v>
      </c>
      <c r="S779" s="9">
        <f t="shared" si="38"/>
        <v>41456.981215277774</v>
      </c>
    </row>
    <row r="780" spans="1:19" ht="43.5" hidden="1" x14ac:dyDescent="0.3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36"/>
        <v>0</v>
      </c>
      <c r="P780">
        <f t="shared" si="37"/>
        <v>2</v>
      </c>
      <c r="Q780" t="s">
        <v>8320</v>
      </c>
      <c r="R780" t="s">
        <v>8322</v>
      </c>
      <c r="S780" s="9">
        <f t="shared" si="38"/>
        <v>41729.702314814815</v>
      </c>
    </row>
    <row r="781" spans="1:19" ht="58" hidden="1" x14ac:dyDescent="0.3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36"/>
        <v>3</v>
      </c>
      <c r="P781">
        <f t="shared" si="37"/>
        <v>66.67</v>
      </c>
      <c r="Q781" t="s">
        <v>8320</v>
      </c>
      <c r="R781" t="s">
        <v>8322</v>
      </c>
      <c r="S781" s="9">
        <f t="shared" si="38"/>
        <v>40436.68408564815</v>
      </c>
    </row>
    <row r="782" spans="1:19" ht="43.5" hidden="1" x14ac:dyDescent="0.3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36"/>
        <v>104</v>
      </c>
      <c r="P782">
        <f t="shared" si="37"/>
        <v>38.520000000000003</v>
      </c>
      <c r="Q782" t="s">
        <v>8323</v>
      </c>
      <c r="R782" t="s">
        <v>8324</v>
      </c>
      <c r="S782" s="9">
        <f t="shared" si="38"/>
        <v>40636.673900462964</v>
      </c>
    </row>
    <row r="783" spans="1:19" ht="43.5" hidden="1" x14ac:dyDescent="0.3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36"/>
        <v>133</v>
      </c>
      <c r="P783">
        <f t="shared" si="37"/>
        <v>42.61</v>
      </c>
      <c r="Q783" t="s">
        <v>8323</v>
      </c>
      <c r="R783" t="s">
        <v>8324</v>
      </c>
      <c r="S783" s="9">
        <f t="shared" si="38"/>
        <v>41403.000856481485</v>
      </c>
    </row>
    <row r="784" spans="1:19" ht="43.5" hidden="1" x14ac:dyDescent="0.3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36"/>
        <v>100</v>
      </c>
      <c r="P784">
        <f t="shared" si="37"/>
        <v>50</v>
      </c>
      <c r="Q784" t="s">
        <v>8323</v>
      </c>
      <c r="R784" t="s">
        <v>8324</v>
      </c>
      <c r="S784" s="9">
        <f t="shared" si="38"/>
        <v>41116.758125</v>
      </c>
    </row>
    <row r="785" spans="1:19" ht="43.5" hidden="1" x14ac:dyDescent="0.3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36"/>
        <v>148</v>
      </c>
      <c r="P785">
        <f t="shared" si="37"/>
        <v>63.49</v>
      </c>
      <c r="Q785" t="s">
        <v>8323</v>
      </c>
      <c r="R785" t="s">
        <v>8324</v>
      </c>
      <c r="S785" s="9">
        <f t="shared" si="38"/>
        <v>40987.773715277777</v>
      </c>
    </row>
    <row r="786" spans="1:19" ht="43.5" hidden="1" x14ac:dyDescent="0.3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36"/>
        <v>103</v>
      </c>
      <c r="P786">
        <f t="shared" si="37"/>
        <v>102.5</v>
      </c>
      <c r="Q786" t="s">
        <v>8323</v>
      </c>
      <c r="R786" t="s">
        <v>8324</v>
      </c>
      <c r="S786" s="9">
        <f t="shared" si="38"/>
        <v>41675.149525462963</v>
      </c>
    </row>
    <row r="787" spans="1:19" ht="58" hidden="1" x14ac:dyDescent="0.3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36"/>
        <v>181</v>
      </c>
      <c r="P787">
        <f t="shared" si="37"/>
        <v>31.14</v>
      </c>
      <c r="Q787" t="s">
        <v>8323</v>
      </c>
      <c r="R787" t="s">
        <v>8324</v>
      </c>
      <c r="S787" s="9">
        <f t="shared" si="38"/>
        <v>41303.593923611108</v>
      </c>
    </row>
    <row r="788" spans="1:19" ht="43.5" hidden="1" x14ac:dyDescent="0.3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36"/>
        <v>143</v>
      </c>
      <c r="P788">
        <f t="shared" si="37"/>
        <v>162.27000000000001</v>
      </c>
      <c r="Q788" t="s">
        <v>8323</v>
      </c>
      <c r="R788" t="s">
        <v>8324</v>
      </c>
      <c r="S788" s="9">
        <f t="shared" si="38"/>
        <v>40983.055949074071</v>
      </c>
    </row>
    <row r="789" spans="1:19" ht="43.5" hidden="1" x14ac:dyDescent="0.3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36"/>
        <v>114</v>
      </c>
      <c r="P789">
        <f t="shared" si="37"/>
        <v>80.59</v>
      </c>
      <c r="Q789" t="s">
        <v>8323</v>
      </c>
      <c r="R789" t="s">
        <v>8324</v>
      </c>
      <c r="S789" s="9">
        <f t="shared" si="38"/>
        <v>41549.627615740741</v>
      </c>
    </row>
    <row r="790" spans="1:19" ht="43.5" hidden="1" x14ac:dyDescent="0.3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36"/>
        <v>204</v>
      </c>
      <c r="P790">
        <f t="shared" si="37"/>
        <v>59.85</v>
      </c>
      <c r="Q790" t="s">
        <v>8323</v>
      </c>
      <c r="R790" t="s">
        <v>8324</v>
      </c>
      <c r="S790" s="9">
        <f t="shared" si="38"/>
        <v>41059.006805555553</v>
      </c>
    </row>
    <row r="791" spans="1:19" ht="43.5" hidden="1" x14ac:dyDescent="0.3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36"/>
        <v>109</v>
      </c>
      <c r="P791">
        <f t="shared" si="37"/>
        <v>132.86000000000001</v>
      </c>
      <c r="Q791" t="s">
        <v>8323</v>
      </c>
      <c r="R791" t="s">
        <v>8324</v>
      </c>
      <c r="S791" s="9">
        <f t="shared" si="38"/>
        <v>41277.186111111114</v>
      </c>
    </row>
    <row r="792" spans="1:19" ht="43.5" hidden="1" x14ac:dyDescent="0.3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36"/>
        <v>144</v>
      </c>
      <c r="P792">
        <f t="shared" si="37"/>
        <v>92.55</v>
      </c>
      <c r="Q792" t="s">
        <v>8323</v>
      </c>
      <c r="R792" t="s">
        <v>8324</v>
      </c>
      <c r="S792" s="9">
        <f t="shared" si="38"/>
        <v>41276.047905092593</v>
      </c>
    </row>
    <row r="793" spans="1:19" ht="43.5" hidden="1" x14ac:dyDescent="0.3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36"/>
        <v>104</v>
      </c>
      <c r="P793">
        <f t="shared" si="37"/>
        <v>60.86</v>
      </c>
      <c r="Q793" t="s">
        <v>8323</v>
      </c>
      <c r="R793" t="s">
        <v>8324</v>
      </c>
      <c r="S793" s="9">
        <f t="shared" si="38"/>
        <v>41557.780624999999</v>
      </c>
    </row>
    <row r="794" spans="1:19" ht="29" hidden="1" x14ac:dyDescent="0.3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36"/>
        <v>100</v>
      </c>
      <c r="P794">
        <f t="shared" si="37"/>
        <v>41.85</v>
      </c>
      <c r="Q794" t="s">
        <v>8323</v>
      </c>
      <c r="R794" t="s">
        <v>8324</v>
      </c>
      <c r="S794" s="9">
        <f t="shared" si="38"/>
        <v>41555.873645833337</v>
      </c>
    </row>
    <row r="795" spans="1:19" ht="43.5" hidden="1" x14ac:dyDescent="0.3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36"/>
        <v>103</v>
      </c>
      <c r="P795">
        <f t="shared" si="37"/>
        <v>88.33</v>
      </c>
      <c r="Q795" t="s">
        <v>8323</v>
      </c>
      <c r="R795" t="s">
        <v>8324</v>
      </c>
      <c r="S795" s="9">
        <f t="shared" si="38"/>
        <v>41442.741249999999</v>
      </c>
    </row>
    <row r="796" spans="1:19" ht="43.5" hidden="1" x14ac:dyDescent="0.3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36"/>
        <v>105</v>
      </c>
      <c r="P796">
        <f t="shared" si="37"/>
        <v>158.96</v>
      </c>
      <c r="Q796" t="s">
        <v>8323</v>
      </c>
      <c r="R796" t="s">
        <v>8324</v>
      </c>
      <c r="S796" s="9">
        <f t="shared" si="38"/>
        <v>40736.115011574075</v>
      </c>
    </row>
    <row r="797" spans="1:19" ht="43.5" hidden="1" x14ac:dyDescent="0.3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36"/>
        <v>112</v>
      </c>
      <c r="P797">
        <f t="shared" si="37"/>
        <v>85.05</v>
      </c>
      <c r="Q797" t="s">
        <v>8323</v>
      </c>
      <c r="R797" t="s">
        <v>8324</v>
      </c>
      <c r="S797" s="9">
        <f t="shared" si="38"/>
        <v>40963.613032407404</v>
      </c>
    </row>
    <row r="798" spans="1:19" ht="58" hidden="1" x14ac:dyDescent="0.35">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36"/>
        <v>101</v>
      </c>
      <c r="P798">
        <f t="shared" si="37"/>
        <v>112.61</v>
      </c>
      <c r="Q798" t="s">
        <v>8323</v>
      </c>
      <c r="R798" t="s">
        <v>8324</v>
      </c>
      <c r="S798" s="9">
        <f t="shared" si="38"/>
        <v>41502.882928240739</v>
      </c>
    </row>
    <row r="799" spans="1:19" ht="43.5" hidden="1" x14ac:dyDescent="0.3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36"/>
        <v>108</v>
      </c>
      <c r="P799">
        <f t="shared" si="37"/>
        <v>45.44</v>
      </c>
      <c r="Q799" t="s">
        <v>8323</v>
      </c>
      <c r="R799" t="s">
        <v>8324</v>
      </c>
      <c r="S799" s="9">
        <f t="shared" si="38"/>
        <v>40996.994074074071</v>
      </c>
    </row>
    <row r="800" spans="1:19" ht="43.5" hidden="1" x14ac:dyDescent="0.3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36"/>
        <v>115</v>
      </c>
      <c r="P800">
        <f t="shared" si="37"/>
        <v>46.22</v>
      </c>
      <c r="Q800" t="s">
        <v>8323</v>
      </c>
      <c r="R800" t="s">
        <v>8324</v>
      </c>
      <c r="S800" s="9">
        <f t="shared" si="38"/>
        <v>41882.590127314819</v>
      </c>
    </row>
    <row r="801" spans="1:19" ht="58" hidden="1" x14ac:dyDescent="0.3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36"/>
        <v>100</v>
      </c>
      <c r="P801">
        <f t="shared" si="37"/>
        <v>178.61</v>
      </c>
      <c r="Q801" t="s">
        <v>8323</v>
      </c>
      <c r="R801" t="s">
        <v>8324</v>
      </c>
      <c r="S801" s="9">
        <f t="shared" si="38"/>
        <v>40996.667199074072</v>
      </c>
    </row>
    <row r="802" spans="1:19" ht="43.5" hidden="1" x14ac:dyDescent="0.3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36"/>
        <v>152</v>
      </c>
      <c r="P802">
        <f t="shared" si="37"/>
        <v>40.75</v>
      </c>
      <c r="Q802" t="s">
        <v>8323</v>
      </c>
      <c r="R802" t="s">
        <v>8324</v>
      </c>
      <c r="S802" s="9">
        <f t="shared" si="38"/>
        <v>41863.433495370373</v>
      </c>
    </row>
    <row r="803" spans="1:19" ht="43.5" hidden="1" x14ac:dyDescent="0.3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36"/>
        <v>112</v>
      </c>
      <c r="P803">
        <f t="shared" si="37"/>
        <v>43.73</v>
      </c>
      <c r="Q803" t="s">
        <v>8323</v>
      </c>
      <c r="R803" t="s">
        <v>8324</v>
      </c>
      <c r="S803" s="9">
        <f t="shared" si="38"/>
        <v>40695.795370370368</v>
      </c>
    </row>
    <row r="804" spans="1:19" ht="58" hidden="1" x14ac:dyDescent="0.3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36"/>
        <v>101</v>
      </c>
      <c r="P804">
        <f t="shared" si="37"/>
        <v>81.069999999999993</v>
      </c>
      <c r="Q804" t="s">
        <v>8323</v>
      </c>
      <c r="R804" t="s">
        <v>8324</v>
      </c>
      <c r="S804" s="9">
        <f t="shared" si="38"/>
        <v>41123.022268518522</v>
      </c>
    </row>
    <row r="805" spans="1:19" ht="43.5" hidden="1" x14ac:dyDescent="0.3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36"/>
        <v>123</v>
      </c>
      <c r="P805">
        <f t="shared" si="37"/>
        <v>74.61</v>
      </c>
      <c r="Q805" t="s">
        <v>8323</v>
      </c>
      <c r="R805" t="s">
        <v>8324</v>
      </c>
      <c r="S805" s="9">
        <f t="shared" si="38"/>
        <v>40665.949976851851</v>
      </c>
    </row>
    <row r="806" spans="1:19" ht="43.5" hidden="1" x14ac:dyDescent="0.3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36"/>
        <v>100</v>
      </c>
      <c r="P806">
        <f t="shared" si="37"/>
        <v>305.56</v>
      </c>
      <c r="Q806" t="s">
        <v>8323</v>
      </c>
      <c r="R806" t="s">
        <v>8324</v>
      </c>
      <c r="S806" s="9">
        <f t="shared" si="38"/>
        <v>40730.105625000004</v>
      </c>
    </row>
    <row r="807" spans="1:19" ht="43.5" hidden="1" x14ac:dyDescent="0.3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36"/>
        <v>105</v>
      </c>
      <c r="P807">
        <f t="shared" si="37"/>
        <v>58.33</v>
      </c>
      <c r="Q807" t="s">
        <v>8323</v>
      </c>
      <c r="R807" t="s">
        <v>8324</v>
      </c>
      <c r="S807" s="9">
        <f t="shared" si="38"/>
        <v>40690.823055555556</v>
      </c>
    </row>
    <row r="808" spans="1:19" hidden="1" x14ac:dyDescent="0.35">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36"/>
        <v>104</v>
      </c>
      <c r="P808">
        <f t="shared" si="37"/>
        <v>117.68</v>
      </c>
      <c r="Q808" t="s">
        <v>8323</v>
      </c>
      <c r="R808" t="s">
        <v>8324</v>
      </c>
      <c r="S808" s="9">
        <f t="shared" si="38"/>
        <v>40763.691423611112</v>
      </c>
    </row>
    <row r="809" spans="1:19" ht="29" hidden="1" x14ac:dyDescent="0.3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36"/>
        <v>105</v>
      </c>
      <c r="P809">
        <f t="shared" si="37"/>
        <v>73.77</v>
      </c>
      <c r="Q809" t="s">
        <v>8323</v>
      </c>
      <c r="R809" t="s">
        <v>8324</v>
      </c>
      <c r="S809" s="9">
        <f t="shared" si="38"/>
        <v>42759.628599537042</v>
      </c>
    </row>
    <row r="810" spans="1:19" ht="43.5" hidden="1" x14ac:dyDescent="0.3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36"/>
        <v>100</v>
      </c>
      <c r="P810">
        <f t="shared" si="37"/>
        <v>104.65</v>
      </c>
      <c r="Q810" t="s">
        <v>8323</v>
      </c>
      <c r="R810" t="s">
        <v>8324</v>
      </c>
      <c r="S810" s="9">
        <f t="shared" si="38"/>
        <v>41962.100532407407</v>
      </c>
    </row>
    <row r="811" spans="1:19" ht="43.5" hidden="1" x14ac:dyDescent="0.3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36"/>
        <v>104</v>
      </c>
      <c r="P811">
        <f t="shared" si="37"/>
        <v>79.83</v>
      </c>
      <c r="Q811" t="s">
        <v>8323</v>
      </c>
      <c r="R811" t="s">
        <v>8324</v>
      </c>
      <c r="S811" s="9">
        <f t="shared" si="38"/>
        <v>41628.833680555559</v>
      </c>
    </row>
    <row r="812" spans="1:19" ht="43.5" hidden="1" x14ac:dyDescent="0.3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36"/>
        <v>105</v>
      </c>
      <c r="P812">
        <f t="shared" si="37"/>
        <v>58.33</v>
      </c>
      <c r="Q812" t="s">
        <v>8323</v>
      </c>
      <c r="R812" t="s">
        <v>8324</v>
      </c>
      <c r="S812" s="9">
        <f t="shared" si="38"/>
        <v>41123.056273148148</v>
      </c>
    </row>
    <row r="813" spans="1:19" ht="29" hidden="1" x14ac:dyDescent="0.3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36"/>
        <v>104</v>
      </c>
      <c r="P813">
        <f t="shared" si="37"/>
        <v>86.67</v>
      </c>
      <c r="Q813" t="s">
        <v>8323</v>
      </c>
      <c r="R813" t="s">
        <v>8324</v>
      </c>
      <c r="S813" s="9">
        <f t="shared" si="38"/>
        <v>41443.643541666665</v>
      </c>
    </row>
    <row r="814" spans="1:19" ht="43.5" hidden="1" x14ac:dyDescent="0.3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36"/>
        <v>152</v>
      </c>
      <c r="P814">
        <f t="shared" si="37"/>
        <v>27.61</v>
      </c>
      <c r="Q814" t="s">
        <v>8323</v>
      </c>
      <c r="R814" t="s">
        <v>8324</v>
      </c>
      <c r="S814" s="9">
        <f t="shared" si="38"/>
        <v>41282.017962962964</v>
      </c>
    </row>
    <row r="815" spans="1:19" ht="29" hidden="1" x14ac:dyDescent="0.3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36"/>
        <v>160</v>
      </c>
      <c r="P815">
        <f t="shared" si="37"/>
        <v>25</v>
      </c>
      <c r="Q815" t="s">
        <v>8323</v>
      </c>
      <c r="R815" t="s">
        <v>8324</v>
      </c>
      <c r="S815" s="9">
        <f t="shared" si="38"/>
        <v>41080.960243055553</v>
      </c>
    </row>
    <row r="816" spans="1:19" ht="43.5" hidden="1" x14ac:dyDescent="0.3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36"/>
        <v>127</v>
      </c>
      <c r="P816">
        <f t="shared" si="37"/>
        <v>45.46</v>
      </c>
      <c r="Q816" t="s">
        <v>8323</v>
      </c>
      <c r="R816" t="s">
        <v>8324</v>
      </c>
      <c r="S816" s="9">
        <f t="shared" si="38"/>
        <v>40679.743067129632</v>
      </c>
    </row>
    <row r="817" spans="1:19" ht="29" hidden="1" x14ac:dyDescent="0.3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36"/>
        <v>107</v>
      </c>
      <c r="P817">
        <f t="shared" si="37"/>
        <v>99.53</v>
      </c>
      <c r="Q817" t="s">
        <v>8323</v>
      </c>
      <c r="R817" t="s">
        <v>8324</v>
      </c>
      <c r="S817" s="9">
        <f t="shared" si="38"/>
        <v>41914.917858796296</v>
      </c>
    </row>
    <row r="818" spans="1:19" ht="29" hidden="1" x14ac:dyDescent="0.3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36"/>
        <v>115</v>
      </c>
      <c r="P818">
        <f t="shared" si="37"/>
        <v>39.31</v>
      </c>
      <c r="Q818" t="s">
        <v>8323</v>
      </c>
      <c r="R818" t="s">
        <v>8324</v>
      </c>
      <c r="S818" s="9">
        <f t="shared" si="38"/>
        <v>41341.870868055557</v>
      </c>
    </row>
    <row r="819" spans="1:19" ht="43.5" hidden="1" x14ac:dyDescent="0.3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36"/>
        <v>137</v>
      </c>
      <c r="P819">
        <f t="shared" si="37"/>
        <v>89.42</v>
      </c>
      <c r="Q819" t="s">
        <v>8323</v>
      </c>
      <c r="R819" t="s">
        <v>8324</v>
      </c>
      <c r="S819" s="9">
        <f t="shared" si="38"/>
        <v>40925.599664351852</v>
      </c>
    </row>
    <row r="820" spans="1:19" ht="43.5" hidden="1" x14ac:dyDescent="0.3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36"/>
        <v>156</v>
      </c>
      <c r="P820">
        <f t="shared" si="37"/>
        <v>28.68</v>
      </c>
      <c r="Q820" t="s">
        <v>8323</v>
      </c>
      <c r="R820" t="s">
        <v>8324</v>
      </c>
      <c r="S820" s="9">
        <f t="shared" si="38"/>
        <v>41120.882881944446</v>
      </c>
    </row>
    <row r="821" spans="1:19" ht="29" hidden="1" x14ac:dyDescent="0.3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36"/>
        <v>109</v>
      </c>
      <c r="P821">
        <f t="shared" si="37"/>
        <v>31.07</v>
      </c>
      <c r="Q821" t="s">
        <v>8323</v>
      </c>
      <c r="R821" t="s">
        <v>8324</v>
      </c>
      <c r="S821" s="9">
        <f t="shared" si="38"/>
        <v>41619.998310185183</v>
      </c>
    </row>
    <row r="822" spans="1:19" ht="43.5" hidden="1" x14ac:dyDescent="0.3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36"/>
        <v>134</v>
      </c>
      <c r="P822">
        <f t="shared" si="37"/>
        <v>70.55</v>
      </c>
      <c r="Q822" t="s">
        <v>8323</v>
      </c>
      <c r="R822" t="s">
        <v>8324</v>
      </c>
      <c r="S822" s="9">
        <f t="shared" si="38"/>
        <v>41768.841921296298</v>
      </c>
    </row>
    <row r="823" spans="1:19" ht="43.5" hidden="1" x14ac:dyDescent="0.3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36"/>
        <v>100</v>
      </c>
      <c r="P823">
        <f t="shared" si="37"/>
        <v>224.13</v>
      </c>
      <c r="Q823" t="s">
        <v>8323</v>
      </c>
      <c r="R823" t="s">
        <v>8324</v>
      </c>
      <c r="S823" s="9">
        <f t="shared" si="38"/>
        <v>42093.922048611115</v>
      </c>
    </row>
    <row r="824" spans="1:19" ht="43.5" hidden="1" x14ac:dyDescent="0.3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36"/>
        <v>119</v>
      </c>
      <c r="P824">
        <f t="shared" si="37"/>
        <v>51.81</v>
      </c>
      <c r="Q824" t="s">
        <v>8323</v>
      </c>
      <c r="R824" t="s">
        <v>8324</v>
      </c>
      <c r="S824" s="9">
        <f t="shared" si="38"/>
        <v>41157.947337962964</v>
      </c>
    </row>
    <row r="825" spans="1:19" ht="43.5" hidden="1" x14ac:dyDescent="0.3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36"/>
        <v>180</v>
      </c>
      <c r="P825">
        <f t="shared" si="37"/>
        <v>43.52</v>
      </c>
      <c r="Q825" t="s">
        <v>8323</v>
      </c>
      <c r="R825" t="s">
        <v>8324</v>
      </c>
      <c r="S825" s="9">
        <f t="shared" si="38"/>
        <v>42055.972824074073</v>
      </c>
    </row>
    <row r="826" spans="1:19" ht="58" hidden="1" x14ac:dyDescent="0.3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36"/>
        <v>134</v>
      </c>
      <c r="P826">
        <f t="shared" si="37"/>
        <v>39.82</v>
      </c>
      <c r="Q826" t="s">
        <v>8323</v>
      </c>
      <c r="R826" t="s">
        <v>8324</v>
      </c>
      <c r="S826" s="9">
        <f t="shared" si="38"/>
        <v>40250.242106481484</v>
      </c>
    </row>
    <row r="827" spans="1:19" ht="29" hidden="1" x14ac:dyDescent="0.3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36"/>
        <v>100</v>
      </c>
      <c r="P827">
        <f t="shared" si="37"/>
        <v>126.81</v>
      </c>
      <c r="Q827" t="s">
        <v>8323</v>
      </c>
      <c r="R827" t="s">
        <v>8324</v>
      </c>
      <c r="S827" s="9">
        <f t="shared" si="38"/>
        <v>41186.306527777779</v>
      </c>
    </row>
    <row r="828" spans="1:19" ht="43.5" hidden="1" x14ac:dyDescent="0.3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36"/>
        <v>101</v>
      </c>
      <c r="P828">
        <f t="shared" si="37"/>
        <v>113.88</v>
      </c>
      <c r="Q828" t="s">
        <v>8323</v>
      </c>
      <c r="R828" t="s">
        <v>8324</v>
      </c>
      <c r="S828" s="9">
        <f t="shared" si="38"/>
        <v>40973.038541666669</v>
      </c>
    </row>
    <row r="829" spans="1:19" ht="58" hidden="1" x14ac:dyDescent="0.3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36"/>
        <v>103</v>
      </c>
      <c r="P829">
        <f t="shared" si="37"/>
        <v>28.18</v>
      </c>
      <c r="Q829" t="s">
        <v>8323</v>
      </c>
      <c r="R829" t="s">
        <v>8324</v>
      </c>
      <c r="S829" s="9">
        <f t="shared" si="38"/>
        <v>40927.473460648151</v>
      </c>
    </row>
    <row r="830" spans="1:19" ht="58" hidden="1" x14ac:dyDescent="0.3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36"/>
        <v>107</v>
      </c>
      <c r="P830">
        <f t="shared" si="37"/>
        <v>36.61</v>
      </c>
      <c r="Q830" t="s">
        <v>8323</v>
      </c>
      <c r="R830" t="s">
        <v>8324</v>
      </c>
      <c r="S830" s="9">
        <f t="shared" si="38"/>
        <v>41073.050717592596</v>
      </c>
    </row>
    <row r="831" spans="1:19" ht="58" hidden="1" x14ac:dyDescent="0.3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36"/>
        <v>104</v>
      </c>
      <c r="P831">
        <f t="shared" si="37"/>
        <v>32.5</v>
      </c>
      <c r="Q831" t="s">
        <v>8323</v>
      </c>
      <c r="R831" t="s">
        <v>8324</v>
      </c>
      <c r="S831" s="9">
        <f t="shared" si="38"/>
        <v>42504.801388888889</v>
      </c>
    </row>
    <row r="832" spans="1:19" ht="43.5" hidden="1" x14ac:dyDescent="0.3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36"/>
        <v>108</v>
      </c>
      <c r="P832">
        <f t="shared" si="37"/>
        <v>60.66</v>
      </c>
      <c r="Q832" t="s">
        <v>8323</v>
      </c>
      <c r="R832" t="s">
        <v>8324</v>
      </c>
      <c r="S832" s="9">
        <f t="shared" si="38"/>
        <v>41325.525752314818</v>
      </c>
    </row>
    <row r="833" spans="1:19" ht="43.5" hidden="1" x14ac:dyDescent="0.3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36"/>
        <v>233</v>
      </c>
      <c r="P833">
        <f t="shared" si="37"/>
        <v>175</v>
      </c>
      <c r="Q833" t="s">
        <v>8323</v>
      </c>
      <c r="R833" t="s">
        <v>8324</v>
      </c>
      <c r="S833" s="9">
        <f t="shared" si="38"/>
        <v>40996.646921296298</v>
      </c>
    </row>
    <row r="834" spans="1:19" ht="43.5" hidden="1" x14ac:dyDescent="0.3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ref="O834:O897" si="39">ROUND((E834/D834)*100,0)</f>
        <v>101</v>
      </c>
      <c r="P834">
        <f t="shared" si="37"/>
        <v>97.99</v>
      </c>
      <c r="Q834" t="s">
        <v>8323</v>
      </c>
      <c r="R834" t="s">
        <v>8324</v>
      </c>
      <c r="S834" s="9">
        <f t="shared" si="38"/>
        <v>40869.675173611111</v>
      </c>
    </row>
    <row r="835" spans="1:19" hidden="1" x14ac:dyDescent="0.35">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si="39"/>
        <v>102</v>
      </c>
      <c r="P835">
        <f t="shared" ref="P835:P898" si="40">IFERROR(ROUND(E835/L835,2),0)</f>
        <v>148.78</v>
      </c>
      <c r="Q835" t="s">
        <v>8323</v>
      </c>
      <c r="R835" t="s">
        <v>8324</v>
      </c>
      <c r="S835" s="9">
        <f t="shared" ref="S835:S898" si="41">(((J835/60)/60)/24)+DATE(1970,1,1)</f>
        <v>41718.878182870372</v>
      </c>
    </row>
    <row r="836" spans="1:19" ht="58" hidden="1" x14ac:dyDescent="0.3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39"/>
        <v>131</v>
      </c>
      <c r="P836">
        <f t="shared" si="40"/>
        <v>96.08</v>
      </c>
      <c r="Q836" t="s">
        <v>8323</v>
      </c>
      <c r="R836" t="s">
        <v>8324</v>
      </c>
      <c r="S836" s="9">
        <f t="shared" si="41"/>
        <v>41422.822824074072</v>
      </c>
    </row>
    <row r="837" spans="1:19" ht="43.5" hidden="1" x14ac:dyDescent="0.3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39"/>
        <v>117</v>
      </c>
      <c r="P837">
        <f t="shared" si="40"/>
        <v>58.63</v>
      </c>
      <c r="Q837" t="s">
        <v>8323</v>
      </c>
      <c r="R837" t="s">
        <v>8324</v>
      </c>
      <c r="S837" s="9">
        <f t="shared" si="41"/>
        <v>41005.45784722222</v>
      </c>
    </row>
    <row r="838" spans="1:19" hidden="1" x14ac:dyDescent="0.35">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39"/>
        <v>101</v>
      </c>
      <c r="P838">
        <f t="shared" si="40"/>
        <v>109.71</v>
      </c>
      <c r="Q838" t="s">
        <v>8323</v>
      </c>
      <c r="R838" t="s">
        <v>8324</v>
      </c>
      <c r="S838" s="9">
        <f t="shared" si="41"/>
        <v>41524.056921296295</v>
      </c>
    </row>
    <row r="839" spans="1:19" ht="43.5" hidden="1" x14ac:dyDescent="0.3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39"/>
        <v>122</v>
      </c>
      <c r="P839">
        <f t="shared" si="40"/>
        <v>49.11</v>
      </c>
      <c r="Q839" t="s">
        <v>8323</v>
      </c>
      <c r="R839" t="s">
        <v>8324</v>
      </c>
      <c r="S839" s="9">
        <f t="shared" si="41"/>
        <v>41730.998402777775</v>
      </c>
    </row>
    <row r="840" spans="1:19" ht="43.5" hidden="1" x14ac:dyDescent="0.3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39"/>
        <v>145</v>
      </c>
      <c r="P840">
        <f t="shared" si="40"/>
        <v>47.67</v>
      </c>
      <c r="Q840" t="s">
        <v>8323</v>
      </c>
      <c r="R840" t="s">
        <v>8324</v>
      </c>
      <c r="S840" s="9">
        <f t="shared" si="41"/>
        <v>40895.897974537038</v>
      </c>
    </row>
    <row r="841" spans="1:19" ht="43.5" hidden="1" x14ac:dyDescent="0.3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39"/>
        <v>117</v>
      </c>
      <c r="P841">
        <f t="shared" si="40"/>
        <v>60.74</v>
      </c>
      <c r="Q841" t="s">
        <v>8323</v>
      </c>
      <c r="R841" t="s">
        <v>8324</v>
      </c>
      <c r="S841" s="9">
        <f t="shared" si="41"/>
        <v>41144.763379629629</v>
      </c>
    </row>
    <row r="842" spans="1:19" ht="43.5" hidden="1" x14ac:dyDescent="0.3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39"/>
        <v>120</v>
      </c>
      <c r="P842">
        <f t="shared" si="40"/>
        <v>63.38</v>
      </c>
      <c r="Q842" t="s">
        <v>8323</v>
      </c>
      <c r="R842" t="s">
        <v>8325</v>
      </c>
      <c r="S842" s="9">
        <f t="shared" si="41"/>
        <v>42607.226701388892</v>
      </c>
    </row>
    <row r="843" spans="1:19" ht="58" hidden="1" x14ac:dyDescent="0.3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39"/>
        <v>101</v>
      </c>
      <c r="P843">
        <f t="shared" si="40"/>
        <v>53.89</v>
      </c>
      <c r="Q843" t="s">
        <v>8323</v>
      </c>
      <c r="R843" t="s">
        <v>8325</v>
      </c>
      <c r="S843" s="9">
        <f t="shared" si="41"/>
        <v>41923.838692129626</v>
      </c>
    </row>
    <row r="844" spans="1:19" ht="43.5" hidden="1" x14ac:dyDescent="0.3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39"/>
        <v>104</v>
      </c>
      <c r="P844">
        <f t="shared" si="40"/>
        <v>66.87</v>
      </c>
      <c r="Q844" t="s">
        <v>8323</v>
      </c>
      <c r="R844" t="s">
        <v>8325</v>
      </c>
      <c r="S844" s="9">
        <f t="shared" si="41"/>
        <v>41526.592395833337</v>
      </c>
    </row>
    <row r="845" spans="1:19" ht="43.5" hidden="1" x14ac:dyDescent="0.3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39"/>
        <v>267</v>
      </c>
      <c r="P845">
        <f t="shared" si="40"/>
        <v>63.1</v>
      </c>
      <c r="Q845" t="s">
        <v>8323</v>
      </c>
      <c r="R845" t="s">
        <v>8325</v>
      </c>
      <c r="S845" s="9">
        <f t="shared" si="41"/>
        <v>42695.257870370369</v>
      </c>
    </row>
    <row r="846" spans="1:19" ht="58" hidden="1" x14ac:dyDescent="0.3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39"/>
        <v>194</v>
      </c>
      <c r="P846">
        <f t="shared" si="40"/>
        <v>36.630000000000003</v>
      </c>
      <c r="Q846" t="s">
        <v>8323</v>
      </c>
      <c r="R846" t="s">
        <v>8325</v>
      </c>
      <c r="S846" s="9">
        <f t="shared" si="41"/>
        <v>41905.684629629628</v>
      </c>
    </row>
    <row r="847" spans="1:19" ht="43.5" hidden="1" x14ac:dyDescent="0.3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39"/>
        <v>120</v>
      </c>
      <c r="P847">
        <f t="shared" si="40"/>
        <v>34.01</v>
      </c>
      <c r="Q847" t="s">
        <v>8323</v>
      </c>
      <c r="R847" t="s">
        <v>8325</v>
      </c>
      <c r="S847" s="9">
        <f t="shared" si="41"/>
        <v>42578.205972222218</v>
      </c>
    </row>
    <row r="848" spans="1:19" ht="43.5" hidden="1" x14ac:dyDescent="0.3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39"/>
        <v>122</v>
      </c>
      <c r="P848">
        <f t="shared" si="40"/>
        <v>28.55</v>
      </c>
      <c r="Q848" t="s">
        <v>8323</v>
      </c>
      <c r="R848" t="s">
        <v>8325</v>
      </c>
      <c r="S848" s="9">
        <f t="shared" si="41"/>
        <v>41694.391840277778</v>
      </c>
    </row>
    <row r="849" spans="1:19" ht="29" hidden="1" x14ac:dyDescent="0.3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39"/>
        <v>100</v>
      </c>
      <c r="P849">
        <f t="shared" si="40"/>
        <v>10</v>
      </c>
      <c r="Q849" t="s">
        <v>8323</v>
      </c>
      <c r="R849" t="s">
        <v>8325</v>
      </c>
      <c r="S849" s="9">
        <f t="shared" si="41"/>
        <v>42165.79833333334</v>
      </c>
    </row>
    <row r="850" spans="1:19" ht="43.5" hidden="1" x14ac:dyDescent="0.3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39"/>
        <v>100</v>
      </c>
      <c r="P850">
        <f t="shared" si="40"/>
        <v>18.75</v>
      </c>
      <c r="Q850" t="s">
        <v>8323</v>
      </c>
      <c r="R850" t="s">
        <v>8325</v>
      </c>
      <c r="S850" s="9">
        <f t="shared" si="41"/>
        <v>42078.792048611111</v>
      </c>
    </row>
    <row r="851" spans="1:19" ht="58" hidden="1" x14ac:dyDescent="0.35">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39"/>
        <v>120</v>
      </c>
      <c r="P851">
        <f t="shared" si="40"/>
        <v>41.7</v>
      </c>
      <c r="Q851" t="s">
        <v>8323</v>
      </c>
      <c r="R851" t="s">
        <v>8325</v>
      </c>
      <c r="S851" s="9">
        <f t="shared" si="41"/>
        <v>42051.148888888885</v>
      </c>
    </row>
    <row r="852" spans="1:19" ht="43.5" hidden="1" x14ac:dyDescent="0.3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39"/>
        <v>155</v>
      </c>
      <c r="P852">
        <f t="shared" si="40"/>
        <v>46.67</v>
      </c>
      <c r="Q852" t="s">
        <v>8323</v>
      </c>
      <c r="R852" t="s">
        <v>8325</v>
      </c>
      <c r="S852" s="9">
        <f t="shared" si="41"/>
        <v>42452.827743055561</v>
      </c>
    </row>
    <row r="853" spans="1:19" ht="43.5" hidden="1" x14ac:dyDescent="0.3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39"/>
        <v>130</v>
      </c>
      <c r="P853">
        <f t="shared" si="40"/>
        <v>37.270000000000003</v>
      </c>
      <c r="Q853" t="s">
        <v>8323</v>
      </c>
      <c r="R853" t="s">
        <v>8325</v>
      </c>
      <c r="S853" s="9">
        <f t="shared" si="41"/>
        <v>42522.880243055552</v>
      </c>
    </row>
    <row r="854" spans="1:19" ht="29" hidden="1" x14ac:dyDescent="0.3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39"/>
        <v>105</v>
      </c>
      <c r="P854">
        <f t="shared" si="40"/>
        <v>59.26</v>
      </c>
      <c r="Q854" t="s">
        <v>8323</v>
      </c>
      <c r="R854" t="s">
        <v>8325</v>
      </c>
      <c r="S854" s="9">
        <f t="shared" si="41"/>
        <v>42656.805497685185</v>
      </c>
    </row>
    <row r="855" spans="1:19" ht="43.5" hidden="1" x14ac:dyDescent="0.3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39"/>
        <v>100</v>
      </c>
      <c r="P855">
        <f t="shared" si="40"/>
        <v>30</v>
      </c>
      <c r="Q855" t="s">
        <v>8323</v>
      </c>
      <c r="R855" t="s">
        <v>8325</v>
      </c>
      <c r="S855" s="9">
        <f t="shared" si="41"/>
        <v>42021.832280092596</v>
      </c>
    </row>
    <row r="856" spans="1:19" ht="43.5" hidden="1" x14ac:dyDescent="0.3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39"/>
        <v>118</v>
      </c>
      <c r="P856">
        <f t="shared" si="40"/>
        <v>65.86</v>
      </c>
      <c r="Q856" t="s">
        <v>8323</v>
      </c>
      <c r="R856" t="s">
        <v>8325</v>
      </c>
      <c r="S856" s="9">
        <f t="shared" si="41"/>
        <v>42702.212337962963</v>
      </c>
    </row>
    <row r="857" spans="1:19" ht="29" hidden="1" x14ac:dyDescent="0.3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39"/>
        <v>103</v>
      </c>
      <c r="P857">
        <f t="shared" si="40"/>
        <v>31.91</v>
      </c>
      <c r="Q857" t="s">
        <v>8323</v>
      </c>
      <c r="R857" t="s">
        <v>8325</v>
      </c>
      <c r="S857" s="9">
        <f t="shared" si="41"/>
        <v>42545.125196759262</v>
      </c>
    </row>
    <row r="858" spans="1:19" ht="58" hidden="1" x14ac:dyDescent="0.3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39"/>
        <v>218</v>
      </c>
      <c r="P858">
        <f t="shared" si="40"/>
        <v>19.46</v>
      </c>
      <c r="Q858" t="s">
        <v>8323</v>
      </c>
      <c r="R858" t="s">
        <v>8325</v>
      </c>
      <c r="S858" s="9">
        <f t="shared" si="41"/>
        <v>42609.311990740738</v>
      </c>
    </row>
    <row r="859" spans="1:19" ht="43.5" hidden="1" x14ac:dyDescent="0.3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39"/>
        <v>100</v>
      </c>
      <c r="P859">
        <f t="shared" si="40"/>
        <v>50</v>
      </c>
      <c r="Q859" t="s">
        <v>8323</v>
      </c>
      <c r="R859" t="s">
        <v>8325</v>
      </c>
      <c r="S859" s="9">
        <f t="shared" si="41"/>
        <v>42291.581377314811</v>
      </c>
    </row>
    <row r="860" spans="1:19" ht="43.5" hidden="1" x14ac:dyDescent="0.3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39"/>
        <v>144</v>
      </c>
      <c r="P860">
        <f t="shared" si="40"/>
        <v>22.74</v>
      </c>
      <c r="Q860" t="s">
        <v>8323</v>
      </c>
      <c r="R860" t="s">
        <v>8325</v>
      </c>
      <c r="S860" s="9">
        <f t="shared" si="41"/>
        <v>42079.745578703703</v>
      </c>
    </row>
    <row r="861" spans="1:19" ht="43.5" hidden="1" x14ac:dyDescent="0.3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39"/>
        <v>105</v>
      </c>
      <c r="P861">
        <f t="shared" si="40"/>
        <v>42.72</v>
      </c>
      <c r="Q861" t="s">
        <v>8323</v>
      </c>
      <c r="R861" t="s">
        <v>8325</v>
      </c>
      <c r="S861" s="9">
        <f t="shared" si="41"/>
        <v>42128.820231481484</v>
      </c>
    </row>
    <row r="862" spans="1:19" ht="43.5" hidden="1" x14ac:dyDescent="0.3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39"/>
        <v>18</v>
      </c>
      <c r="P862">
        <f t="shared" si="40"/>
        <v>52.92</v>
      </c>
      <c r="Q862" t="s">
        <v>8323</v>
      </c>
      <c r="R862" t="s">
        <v>8326</v>
      </c>
      <c r="S862" s="9">
        <f t="shared" si="41"/>
        <v>41570.482789351852</v>
      </c>
    </row>
    <row r="863" spans="1:19" ht="43.5" hidden="1" x14ac:dyDescent="0.3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39"/>
        <v>2</v>
      </c>
      <c r="P863">
        <f t="shared" si="40"/>
        <v>50.5</v>
      </c>
      <c r="Q863" t="s">
        <v>8323</v>
      </c>
      <c r="R863" t="s">
        <v>8326</v>
      </c>
      <c r="S863" s="9">
        <f t="shared" si="41"/>
        <v>42599.965324074074</v>
      </c>
    </row>
    <row r="864" spans="1:19" ht="43.5" hidden="1" x14ac:dyDescent="0.3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39"/>
        <v>0</v>
      </c>
      <c r="P864">
        <f t="shared" si="40"/>
        <v>42.5</v>
      </c>
      <c r="Q864" t="s">
        <v>8323</v>
      </c>
      <c r="R864" t="s">
        <v>8326</v>
      </c>
      <c r="S864" s="9">
        <f t="shared" si="41"/>
        <v>41559.5549537037</v>
      </c>
    </row>
    <row r="865" spans="1:19" ht="43.5" hidden="1" x14ac:dyDescent="0.3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39"/>
        <v>5</v>
      </c>
      <c r="P865">
        <f t="shared" si="40"/>
        <v>18</v>
      </c>
      <c r="Q865" t="s">
        <v>8323</v>
      </c>
      <c r="R865" t="s">
        <v>8326</v>
      </c>
      <c r="S865" s="9">
        <f t="shared" si="41"/>
        <v>40921.117662037039</v>
      </c>
    </row>
    <row r="866" spans="1:19" ht="43.5" hidden="1" x14ac:dyDescent="0.3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39"/>
        <v>42</v>
      </c>
      <c r="P866">
        <f t="shared" si="40"/>
        <v>34.18</v>
      </c>
      <c r="Q866" t="s">
        <v>8323</v>
      </c>
      <c r="R866" t="s">
        <v>8326</v>
      </c>
      <c r="S866" s="9">
        <f t="shared" si="41"/>
        <v>41541.106921296298</v>
      </c>
    </row>
    <row r="867" spans="1:19" ht="43.5" hidden="1" x14ac:dyDescent="0.3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39"/>
        <v>2</v>
      </c>
      <c r="P867">
        <f t="shared" si="40"/>
        <v>22.5</v>
      </c>
      <c r="Q867" t="s">
        <v>8323</v>
      </c>
      <c r="R867" t="s">
        <v>8326</v>
      </c>
      <c r="S867" s="9">
        <f t="shared" si="41"/>
        <v>41230.77311342593</v>
      </c>
    </row>
    <row r="868" spans="1:19" ht="43.5" hidden="1" x14ac:dyDescent="0.3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39"/>
        <v>18</v>
      </c>
      <c r="P868">
        <f t="shared" si="40"/>
        <v>58.18</v>
      </c>
      <c r="Q868" t="s">
        <v>8323</v>
      </c>
      <c r="R868" t="s">
        <v>8326</v>
      </c>
      <c r="S868" s="9">
        <f t="shared" si="41"/>
        <v>42025.637939814813</v>
      </c>
    </row>
    <row r="869" spans="1:19" ht="58" hidden="1" x14ac:dyDescent="0.3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39"/>
        <v>24</v>
      </c>
      <c r="P869">
        <f t="shared" si="40"/>
        <v>109.18</v>
      </c>
      <c r="Q869" t="s">
        <v>8323</v>
      </c>
      <c r="R869" t="s">
        <v>8326</v>
      </c>
      <c r="S869" s="9">
        <f t="shared" si="41"/>
        <v>40088.105393518519</v>
      </c>
    </row>
    <row r="870" spans="1:19" ht="58" hidden="1" x14ac:dyDescent="0.35">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39"/>
        <v>0</v>
      </c>
      <c r="P870">
        <f t="shared" si="40"/>
        <v>50</v>
      </c>
      <c r="Q870" t="s">
        <v>8323</v>
      </c>
      <c r="R870" t="s">
        <v>8326</v>
      </c>
      <c r="S870" s="9">
        <f t="shared" si="41"/>
        <v>41616.027754629627</v>
      </c>
    </row>
    <row r="871" spans="1:19" ht="58" hidden="1" x14ac:dyDescent="0.35">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39"/>
        <v>12</v>
      </c>
      <c r="P871">
        <f t="shared" si="40"/>
        <v>346.67</v>
      </c>
      <c r="Q871" t="s">
        <v>8323</v>
      </c>
      <c r="R871" t="s">
        <v>8326</v>
      </c>
      <c r="S871" s="9">
        <f t="shared" si="41"/>
        <v>41342.845567129632</v>
      </c>
    </row>
    <row r="872" spans="1:19" ht="43.5" hidden="1" x14ac:dyDescent="0.3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39"/>
        <v>0</v>
      </c>
      <c r="P872">
        <f t="shared" si="40"/>
        <v>12.4</v>
      </c>
      <c r="Q872" t="s">
        <v>8323</v>
      </c>
      <c r="R872" t="s">
        <v>8326</v>
      </c>
      <c r="S872" s="9">
        <f t="shared" si="41"/>
        <v>41488.022256944445</v>
      </c>
    </row>
    <row r="873" spans="1:19" ht="43.5" hidden="1" x14ac:dyDescent="0.3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39"/>
        <v>5</v>
      </c>
      <c r="P873">
        <f t="shared" si="40"/>
        <v>27.08</v>
      </c>
      <c r="Q873" t="s">
        <v>8323</v>
      </c>
      <c r="R873" t="s">
        <v>8326</v>
      </c>
      <c r="S873" s="9">
        <f t="shared" si="41"/>
        <v>41577.561284722222</v>
      </c>
    </row>
    <row r="874" spans="1:19" ht="43.5" hidden="1" x14ac:dyDescent="0.3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39"/>
        <v>1</v>
      </c>
      <c r="P874">
        <f t="shared" si="40"/>
        <v>32.5</v>
      </c>
      <c r="Q874" t="s">
        <v>8323</v>
      </c>
      <c r="R874" t="s">
        <v>8326</v>
      </c>
      <c r="S874" s="9">
        <f t="shared" si="41"/>
        <v>40567.825543981482</v>
      </c>
    </row>
    <row r="875" spans="1:19" ht="29" hidden="1" x14ac:dyDescent="0.3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39"/>
        <v>1</v>
      </c>
      <c r="P875">
        <f t="shared" si="40"/>
        <v>9</v>
      </c>
      <c r="Q875" t="s">
        <v>8323</v>
      </c>
      <c r="R875" t="s">
        <v>8326</v>
      </c>
      <c r="S875" s="9">
        <f t="shared" si="41"/>
        <v>41184.167129629634</v>
      </c>
    </row>
    <row r="876" spans="1:19" ht="58" hidden="1" x14ac:dyDescent="0.3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39"/>
        <v>24</v>
      </c>
      <c r="P876">
        <f t="shared" si="40"/>
        <v>34.76</v>
      </c>
      <c r="Q876" t="s">
        <v>8323</v>
      </c>
      <c r="R876" t="s">
        <v>8326</v>
      </c>
      <c r="S876" s="9">
        <f t="shared" si="41"/>
        <v>41368.583726851852</v>
      </c>
    </row>
    <row r="877" spans="1:19" ht="58" hidden="1" x14ac:dyDescent="0.35">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39"/>
        <v>0</v>
      </c>
      <c r="P877">
        <f t="shared" si="40"/>
        <v>0</v>
      </c>
      <c r="Q877" t="s">
        <v>8323</v>
      </c>
      <c r="R877" t="s">
        <v>8326</v>
      </c>
      <c r="S877" s="9">
        <f t="shared" si="41"/>
        <v>42248.723738425921</v>
      </c>
    </row>
    <row r="878" spans="1:19" ht="29" hidden="1" x14ac:dyDescent="0.3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39"/>
        <v>41</v>
      </c>
      <c r="P878">
        <f t="shared" si="40"/>
        <v>28.58</v>
      </c>
      <c r="Q878" t="s">
        <v>8323</v>
      </c>
      <c r="R878" t="s">
        <v>8326</v>
      </c>
      <c r="S878" s="9">
        <f t="shared" si="41"/>
        <v>41276.496840277774</v>
      </c>
    </row>
    <row r="879" spans="1:19" ht="58" hidden="1" x14ac:dyDescent="0.3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39"/>
        <v>68</v>
      </c>
      <c r="P879">
        <f t="shared" si="40"/>
        <v>46.59</v>
      </c>
      <c r="Q879" t="s">
        <v>8323</v>
      </c>
      <c r="R879" t="s">
        <v>8326</v>
      </c>
      <c r="S879" s="9">
        <f t="shared" si="41"/>
        <v>41597.788888888892</v>
      </c>
    </row>
    <row r="880" spans="1:19" ht="43.5" hidden="1" x14ac:dyDescent="0.3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39"/>
        <v>1</v>
      </c>
      <c r="P880">
        <f t="shared" si="40"/>
        <v>32.5</v>
      </c>
      <c r="Q880" t="s">
        <v>8323</v>
      </c>
      <c r="R880" t="s">
        <v>8326</v>
      </c>
      <c r="S880" s="9">
        <f t="shared" si="41"/>
        <v>40505.232916666668</v>
      </c>
    </row>
    <row r="881" spans="1:19" ht="43.5" hidden="1" x14ac:dyDescent="0.3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39"/>
        <v>31</v>
      </c>
      <c r="P881">
        <f t="shared" si="40"/>
        <v>21.47</v>
      </c>
      <c r="Q881" t="s">
        <v>8323</v>
      </c>
      <c r="R881" t="s">
        <v>8326</v>
      </c>
      <c r="S881" s="9">
        <f t="shared" si="41"/>
        <v>41037.829918981479</v>
      </c>
    </row>
    <row r="882" spans="1:19" ht="43.5" hidden="1" x14ac:dyDescent="0.3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39"/>
        <v>3</v>
      </c>
      <c r="P882">
        <f t="shared" si="40"/>
        <v>14.13</v>
      </c>
      <c r="Q882" t="s">
        <v>8323</v>
      </c>
      <c r="R882" t="s">
        <v>8327</v>
      </c>
      <c r="S882" s="9">
        <f t="shared" si="41"/>
        <v>41179.32104166667</v>
      </c>
    </row>
    <row r="883" spans="1:19" ht="43.5" hidden="1" x14ac:dyDescent="0.3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39"/>
        <v>1</v>
      </c>
      <c r="P883">
        <f t="shared" si="40"/>
        <v>30</v>
      </c>
      <c r="Q883" t="s">
        <v>8323</v>
      </c>
      <c r="R883" t="s">
        <v>8327</v>
      </c>
      <c r="S883" s="9">
        <f t="shared" si="41"/>
        <v>40877.25099537037</v>
      </c>
    </row>
    <row r="884" spans="1:19" ht="43.5" hidden="1" x14ac:dyDescent="0.3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39"/>
        <v>20</v>
      </c>
      <c r="P884">
        <f t="shared" si="40"/>
        <v>21.57</v>
      </c>
      <c r="Q884" t="s">
        <v>8323</v>
      </c>
      <c r="R884" t="s">
        <v>8327</v>
      </c>
      <c r="S884" s="9">
        <f t="shared" si="41"/>
        <v>40759.860532407409</v>
      </c>
    </row>
    <row r="885" spans="1:19" ht="58" hidden="1" x14ac:dyDescent="0.3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39"/>
        <v>40</v>
      </c>
      <c r="P885">
        <f t="shared" si="40"/>
        <v>83.38</v>
      </c>
      <c r="Q885" t="s">
        <v>8323</v>
      </c>
      <c r="R885" t="s">
        <v>8327</v>
      </c>
      <c r="S885" s="9">
        <f t="shared" si="41"/>
        <v>42371.935590277775</v>
      </c>
    </row>
    <row r="886" spans="1:19" ht="43.5" hidden="1" x14ac:dyDescent="0.3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39"/>
        <v>1</v>
      </c>
      <c r="P886">
        <f t="shared" si="40"/>
        <v>10</v>
      </c>
      <c r="Q886" t="s">
        <v>8323</v>
      </c>
      <c r="R886" t="s">
        <v>8327</v>
      </c>
      <c r="S886" s="9">
        <f t="shared" si="41"/>
        <v>40981.802615740737</v>
      </c>
    </row>
    <row r="887" spans="1:19" ht="43.5" hidden="1" x14ac:dyDescent="0.3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39"/>
        <v>75</v>
      </c>
      <c r="P887">
        <f t="shared" si="40"/>
        <v>35.71</v>
      </c>
      <c r="Q887" t="s">
        <v>8323</v>
      </c>
      <c r="R887" t="s">
        <v>8327</v>
      </c>
      <c r="S887" s="9">
        <f t="shared" si="41"/>
        <v>42713.941099537042</v>
      </c>
    </row>
    <row r="888" spans="1:19" ht="58" hidden="1" x14ac:dyDescent="0.3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39"/>
        <v>41</v>
      </c>
      <c r="P888">
        <f t="shared" si="40"/>
        <v>29.29</v>
      </c>
      <c r="Q888" t="s">
        <v>8323</v>
      </c>
      <c r="R888" t="s">
        <v>8327</v>
      </c>
      <c r="S888" s="9">
        <f t="shared" si="41"/>
        <v>42603.870520833334</v>
      </c>
    </row>
    <row r="889" spans="1:19" ht="43.5" hidden="1" x14ac:dyDescent="0.3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39"/>
        <v>0</v>
      </c>
      <c r="P889">
        <f t="shared" si="40"/>
        <v>0</v>
      </c>
      <c r="Q889" t="s">
        <v>8323</v>
      </c>
      <c r="R889" t="s">
        <v>8327</v>
      </c>
      <c r="S889" s="9">
        <f t="shared" si="41"/>
        <v>41026.958969907406</v>
      </c>
    </row>
    <row r="890" spans="1:19" ht="58" hidden="1" x14ac:dyDescent="0.35">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39"/>
        <v>7</v>
      </c>
      <c r="P890">
        <f t="shared" si="40"/>
        <v>18</v>
      </c>
      <c r="Q890" t="s">
        <v>8323</v>
      </c>
      <c r="R890" t="s">
        <v>8327</v>
      </c>
      <c r="S890" s="9">
        <f t="shared" si="41"/>
        <v>40751.753298611111</v>
      </c>
    </row>
    <row r="891" spans="1:19" ht="43.5" hidden="1" x14ac:dyDescent="0.3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39"/>
        <v>9</v>
      </c>
      <c r="P891">
        <f t="shared" si="40"/>
        <v>73.760000000000005</v>
      </c>
      <c r="Q891" t="s">
        <v>8323</v>
      </c>
      <c r="R891" t="s">
        <v>8327</v>
      </c>
      <c r="S891" s="9">
        <f t="shared" si="41"/>
        <v>41887.784062500003</v>
      </c>
    </row>
    <row r="892" spans="1:19" ht="58" hidden="1" x14ac:dyDescent="0.3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39"/>
        <v>4</v>
      </c>
      <c r="P892">
        <f t="shared" si="40"/>
        <v>31.25</v>
      </c>
      <c r="Q892" t="s">
        <v>8323</v>
      </c>
      <c r="R892" t="s">
        <v>8327</v>
      </c>
      <c r="S892" s="9">
        <f t="shared" si="41"/>
        <v>41569.698831018519</v>
      </c>
    </row>
    <row r="893" spans="1:19" ht="43.5" hidden="1" x14ac:dyDescent="0.3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39"/>
        <v>3</v>
      </c>
      <c r="P893">
        <f t="shared" si="40"/>
        <v>28.89</v>
      </c>
      <c r="Q893" t="s">
        <v>8323</v>
      </c>
      <c r="R893" t="s">
        <v>8327</v>
      </c>
      <c r="S893" s="9">
        <f t="shared" si="41"/>
        <v>41842.031597222223</v>
      </c>
    </row>
    <row r="894" spans="1:19" ht="43.5" hidden="1" x14ac:dyDescent="0.3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39"/>
        <v>41</v>
      </c>
      <c r="P894">
        <f t="shared" si="40"/>
        <v>143.82</v>
      </c>
      <c r="Q894" t="s">
        <v>8323</v>
      </c>
      <c r="R894" t="s">
        <v>8327</v>
      </c>
      <c r="S894" s="9">
        <f t="shared" si="41"/>
        <v>40304.20003472222</v>
      </c>
    </row>
    <row r="895" spans="1:19" ht="43.5" hidden="1" x14ac:dyDescent="0.3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39"/>
        <v>10</v>
      </c>
      <c r="P895">
        <f t="shared" si="40"/>
        <v>40</v>
      </c>
      <c r="Q895" t="s">
        <v>8323</v>
      </c>
      <c r="R895" t="s">
        <v>8327</v>
      </c>
      <c r="S895" s="9">
        <f t="shared" si="41"/>
        <v>42065.897719907407</v>
      </c>
    </row>
    <row r="896" spans="1:19" ht="43.5" hidden="1" x14ac:dyDescent="0.3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39"/>
        <v>39</v>
      </c>
      <c r="P896">
        <f t="shared" si="40"/>
        <v>147.81</v>
      </c>
      <c r="Q896" t="s">
        <v>8323</v>
      </c>
      <c r="R896" t="s">
        <v>8327</v>
      </c>
      <c r="S896" s="9">
        <f t="shared" si="41"/>
        <v>42496.981597222228</v>
      </c>
    </row>
    <row r="897" spans="1:19" ht="58" hidden="1" x14ac:dyDescent="0.3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39"/>
        <v>2</v>
      </c>
      <c r="P897">
        <f t="shared" si="40"/>
        <v>27.86</v>
      </c>
      <c r="Q897" t="s">
        <v>8323</v>
      </c>
      <c r="R897" t="s">
        <v>8327</v>
      </c>
      <c r="S897" s="9">
        <f t="shared" si="41"/>
        <v>40431.127650462964</v>
      </c>
    </row>
    <row r="898" spans="1:19" ht="58" hidden="1" x14ac:dyDescent="0.3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ref="O898:O961" si="42">ROUND((E898/D898)*100,0)</f>
        <v>40</v>
      </c>
      <c r="P898">
        <f t="shared" si="40"/>
        <v>44.44</v>
      </c>
      <c r="Q898" t="s">
        <v>8323</v>
      </c>
      <c r="R898" t="s">
        <v>8327</v>
      </c>
      <c r="S898" s="9">
        <f t="shared" si="41"/>
        <v>42218.872986111113</v>
      </c>
    </row>
    <row r="899" spans="1:19" ht="43.5" hidden="1" x14ac:dyDescent="0.3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si="42"/>
        <v>0</v>
      </c>
      <c r="P899">
        <f t="shared" ref="P899:P962" si="43">IFERROR(ROUND(E899/L899,2),0)</f>
        <v>0</v>
      </c>
      <c r="Q899" t="s">
        <v>8323</v>
      </c>
      <c r="R899" t="s">
        <v>8327</v>
      </c>
      <c r="S899" s="9">
        <f t="shared" ref="S899:S962" si="44">(((J899/60)/60)/24)+DATE(1970,1,1)</f>
        <v>41211.688750000001</v>
      </c>
    </row>
    <row r="900" spans="1:19" ht="43.5" hidden="1" x14ac:dyDescent="0.3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42"/>
        <v>3</v>
      </c>
      <c r="P900">
        <f t="shared" si="43"/>
        <v>35</v>
      </c>
      <c r="Q900" t="s">
        <v>8323</v>
      </c>
      <c r="R900" t="s">
        <v>8327</v>
      </c>
      <c r="S900" s="9">
        <f t="shared" si="44"/>
        <v>40878.758217592593</v>
      </c>
    </row>
    <row r="901" spans="1:19" ht="43.5" hidden="1" x14ac:dyDescent="0.3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42"/>
        <v>37</v>
      </c>
      <c r="P901">
        <f t="shared" si="43"/>
        <v>35</v>
      </c>
      <c r="Q901" t="s">
        <v>8323</v>
      </c>
      <c r="R901" t="s">
        <v>8327</v>
      </c>
      <c r="S901" s="9">
        <f t="shared" si="44"/>
        <v>40646.099097222221</v>
      </c>
    </row>
    <row r="902" spans="1:19" ht="29" hidden="1" x14ac:dyDescent="0.3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42"/>
        <v>0</v>
      </c>
      <c r="P902">
        <f t="shared" si="43"/>
        <v>10.5</v>
      </c>
      <c r="Q902" t="s">
        <v>8323</v>
      </c>
      <c r="R902" t="s">
        <v>8326</v>
      </c>
      <c r="S902" s="9">
        <f t="shared" si="44"/>
        <v>42429.84956018519</v>
      </c>
    </row>
    <row r="903" spans="1:19" ht="58" hidden="1" x14ac:dyDescent="0.35">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42"/>
        <v>0</v>
      </c>
      <c r="P903">
        <f t="shared" si="43"/>
        <v>0</v>
      </c>
      <c r="Q903" t="s">
        <v>8323</v>
      </c>
      <c r="R903" t="s">
        <v>8326</v>
      </c>
      <c r="S903" s="9">
        <f t="shared" si="44"/>
        <v>40291.81150462963</v>
      </c>
    </row>
    <row r="904" spans="1:19" ht="58" hidden="1" x14ac:dyDescent="0.35">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42"/>
        <v>0</v>
      </c>
      <c r="P904">
        <f t="shared" si="43"/>
        <v>30</v>
      </c>
      <c r="Q904" t="s">
        <v>8323</v>
      </c>
      <c r="R904" t="s">
        <v>8326</v>
      </c>
      <c r="S904" s="9">
        <f t="shared" si="44"/>
        <v>41829.965532407405</v>
      </c>
    </row>
    <row r="905" spans="1:19" ht="43.5" hidden="1" x14ac:dyDescent="0.3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42"/>
        <v>3</v>
      </c>
      <c r="P905">
        <f t="shared" si="43"/>
        <v>40</v>
      </c>
      <c r="Q905" t="s">
        <v>8323</v>
      </c>
      <c r="R905" t="s">
        <v>8326</v>
      </c>
      <c r="S905" s="9">
        <f t="shared" si="44"/>
        <v>41149.796064814815</v>
      </c>
    </row>
    <row r="906" spans="1:19" ht="43.5" hidden="1" x14ac:dyDescent="0.3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42"/>
        <v>0</v>
      </c>
      <c r="P906">
        <f t="shared" si="43"/>
        <v>50.33</v>
      </c>
      <c r="Q906" t="s">
        <v>8323</v>
      </c>
      <c r="R906" t="s">
        <v>8326</v>
      </c>
      <c r="S906" s="9">
        <f t="shared" si="44"/>
        <v>42342.080289351856</v>
      </c>
    </row>
    <row r="907" spans="1:19" ht="43.5" hidden="1" x14ac:dyDescent="0.3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42"/>
        <v>3</v>
      </c>
      <c r="P907">
        <f t="shared" si="43"/>
        <v>32.67</v>
      </c>
      <c r="Q907" t="s">
        <v>8323</v>
      </c>
      <c r="R907" t="s">
        <v>8326</v>
      </c>
      <c r="S907" s="9">
        <f t="shared" si="44"/>
        <v>40507.239884259259</v>
      </c>
    </row>
    <row r="908" spans="1:19" ht="29" hidden="1" x14ac:dyDescent="0.3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42"/>
        <v>0</v>
      </c>
      <c r="P908">
        <f t="shared" si="43"/>
        <v>0</v>
      </c>
      <c r="Q908" t="s">
        <v>8323</v>
      </c>
      <c r="R908" t="s">
        <v>8326</v>
      </c>
      <c r="S908" s="9">
        <f t="shared" si="44"/>
        <v>41681.189699074072</v>
      </c>
    </row>
    <row r="909" spans="1:19" ht="43.5" hidden="1" x14ac:dyDescent="0.3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42"/>
        <v>0</v>
      </c>
      <c r="P909">
        <f t="shared" si="43"/>
        <v>0</v>
      </c>
      <c r="Q909" t="s">
        <v>8323</v>
      </c>
      <c r="R909" t="s">
        <v>8326</v>
      </c>
      <c r="S909" s="9">
        <f t="shared" si="44"/>
        <v>40767.192395833335</v>
      </c>
    </row>
    <row r="910" spans="1:19" ht="43.5" hidden="1" x14ac:dyDescent="0.3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42"/>
        <v>0</v>
      </c>
      <c r="P910">
        <f t="shared" si="43"/>
        <v>0</v>
      </c>
      <c r="Q910" t="s">
        <v>8323</v>
      </c>
      <c r="R910" t="s">
        <v>8326</v>
      </c>
      <c r="S910" s="9">
        <f t="shared" si="44"/>
        <v>40340.801562499997</v>
      </c>
    </row>
    <row r="911" spans="1:19" ht="58" hidden="1" x14ac:dyDescent="0.35">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42"/>
        <v>3</v>
      </c>
      <c r="P911">
        <f t="shared" si="43"/>
        <v>65</v>
      </c>
      <c r="Q911" t="s">
        <v>8323</v>
      </c>
      <c r="R911" t="s">
        <v>8326</v>
      </c>
      <c r="S911" s="9">
        <f t="shared" si="44"/>
        <v>41081.69027777778</v>
      </c>
    </row>
    <row r="912" spans="1:19" ht="43.5" hidden="1" x14ac:dyDescent="0.3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42"/>
        <v>22</v>
      </c>
      <c r="P912">
        <f t="shared" si="43"/>
        <v>24.6</v>
      </c>
      <c r="Q912" t="s">
        <v>8323</v>
      </c>
      <c r="R912" t="s">
        <v>8326</v>
      </c>
      <c r="S912" s="9">
        <f t="shared" si="44"/>
        <v>42737.545358796298</v>
      </c>
    </row>
    <row r="913" spans="1:19" ht="43.5" hidden="1" x14ac:dyDescent="0.3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42"/>
        <v>0</v>
      </c>
      <c r="P913">
        <f t="shared" si="43"/>
        <v>0</v>
      </c>
      <c r="Q913" t="s">
        <v>8323</v>
      </c>
      <c r="R913" t="s">
        <v>8326</v>
      </c>
      <c r="S913" s="9">
        <f t="shared" si="44"/>
        <v>41642.005150462966</v>
      </c>
    </row>
    <row r="914" spans="1:19" ht="43.5" hidden="1" x14ac:dyDescent="0.3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42"/>
        <v>1</v>
      </c>
      <c r="P914">
        <f t="shared" si="43"/>
        <v>15</v>
      </c>
      <c r="Q914" t="s">
        <v>8323</v>
      </c>
      <c r="R914" t="s">
        <v>8326</v>
      </c>
      <c r="S914" s="9">
        <f t="shared" si="44"/>
        <v>41194.109340277777</v>
      </c>
    </row>
    <row r="915" spans="1:19" ht="43.5" hidden="1" x14ac:dyDescent="0.3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42"/>
        <v>7</v>
      </c>
      <c r="P915">
        <f t="shared" si="43"/>
        <v>82.58</v>
      </c>
      <c r="Q915" t="s">
        <v>8323</v>
      </c>
      <c r="R915" t="s">
        <v>8326</v>
      </c>
      <c r="S915" s="9">
        <f t="shared" si="44"/>
        <v>41004.139108796298</v>
      </c>
    </row>
    <row r="916" spans="1:19" ht="43.5" hidden="1" x14ac:dyDescent="0.3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42"/>
        <v>0</v>
      </c>
      <c r="P916">
        <f t="shared" si="43"/>
        <v>0</v>
      </c>
      <c r="Q916" t="s">
        <v>8323</v>
      </c>
      <c r="R916" t="s">
        <v>8326</v>
      </c>
      <c r="S916" s="9">
        <f t="shared" si="44"/>
        <v>41116.763275462967</v>
      </c>
    </row>
    <row r="917" spans="1:19" ht="43.5" hidden="1" x14ac:dyDescent="0.3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42"/>
        <v>6</v>
      </c>
      <c r="P917">
        <f t="shared" si="43"/>
        <v>41.67</v>
      </c>
      <c r="Q917" t="s">
        <v>8323</v>
      </c>
      <c r="R917" t="s">
        <v>8326</v>
      </c>
      <c r="S917" s="9">
        <f t="shared" si="44"/>
        <v>40937.679560185185</v>
      </c>
    </row>
    <row r="918" spans="1:19" ht="43.5" hidden="1" x14ac:dyDescent="0.3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42"/>
        <v>0</v>
      </c>
      <c r="P918">
        <f t="shared" si="43"/>
        <v>0</v>
      </c>
      <c r="Q918" t="s">
        <v>8323</v>
      </c>
      <c r="R918" t="s">
        <v>8326</v>
      </c>
      <c r="S918" s="9">
        <f t="shared" si="44"/>
        <v>40434.853402777779</v>
      </c>
    </row>
    <row r="919" spans="1:19" ht="58" hidden="1" x14ac:dyDescent="0.3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42"/>
        <v>1</v>
      </c>
      <c r="P919">
        <f t="shared" si="43"/>
        <v>30</v>
      </c>
      <c r="Q919" t="s">
        <v>8323</v>
      </c>
      <c r="R919" t="s">
        <v>8326</v>
      </c>
      <c r="S919" s="9">
        <f t="shared" si="44"/>
        <v>41802.94363425926</v>
      </c>
    </row>
    <row r="920" spans="1:19" ht="58" hidden="1" x14ac:dyDescent="0.3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42"/>
        <v>5</v>
      </c>
      <c r="P920">
        <f t="shared" si="43"/>
        <v>19.600000000000001</v>
      </c>
      <c r="Q920" t="s">
        <v>8323</v>
      </c>
      <c r="R920" t="s">
        <v>8326</v>
      </c>
      <c r="S920" s="9">
        <f t="shared" si="44"/>
        <v>41944.916215277779</v>
      </c>
    </row>
    <row r="921" spans="1:19" hidden="1" x14ac:dyDescent="0.35">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42"/>
        <v>1</v>
      </c>
      <c r="P921">
        <f t="shared" si="43"/>
        <v>100</v>
      </c>
      <c r="Q921" t="s">
        <v>8323</v>
      </c>
      <c r="R921" t="s">
        <v>8326</v>
      </c>
      <c r="S921" s="9">
        <f t="shared" si="44"/>
        <v>41227.641724537039</v>
      </c>
    </row>
    <row r="922" spans="1:19" ht="43.5" hidden="1" x14ac:dyDescent="0.3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42"/>
        <v>0</v>
      </c>
      <c r="P922">
        <f t="shared" si="43"/>
        <v>0</v>
      </c>
      <c r="Q922" t="s">
        <v>8323</v>
      </c>
      <c r="R922" t="s">
        <v>8326</v>
      </c>
      <c r="S922" s="9">
        <f t="shared" si="44"/>
        <v>41562.67155092593</v>
      </c>
    </row>
    <row r="923" spans="1:19" ht="58" hidden="1" x14ac:dyDescent="0.3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42"/>
        <v>31</v>
      </c>
      <c r="P923">
        <f t="shared" si="43"/>
        <v>231.75</v>
      </c>
      <c r="Q923" t="s">
        <v>8323</v>
      </c>
      <c r="R923" t="s">
        <v>8326</v>
      </c>
      <c r="S923" s="9">
        <f t="shared" si="44"/>
        <v>40847.171018518515</v>
      </c>
    </row>
    <row r="924" spans="1:19" ht="43.5" hidden="1" x14ac:dyDescent="0.3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42"/>
        <v>21</v>
      </c>
      <c r="P924">
        <f t="shared" si="43"/>
        <v>189.33</v>
      </c>
      <c r="Q924" t="s">
        <v>8323</v>
      </c>
      <c r="R924" t="s">
        <v>8326</v>
      </c>
      <c r="S924" s="9">
        <f t="shared" si="44"/>
        <v>41878.530011574076</v>
      </c>
    </row>
    <row r="925" spans="1:19" ht="43.5" hidden="1" x14ac:dyDescent="0.3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42"/>
        <v>2</v>
      </c>
      <c r="P925">
        <f t="shared" si="43"/>
        <v>55</v>
      </c>
      <c r="Q925" t="s">
        <v>8323</v>
      </c>
      <c r="R925" t="s">
        <v>8326</v>
      </c>
      <c r="S925" s="9">
        <f t="shared" si="44"/>
        <v>41934.959756944445</v>
      </c>
    </row>
    <row r="926" spans="1:19" ht="43.5" hidden="1" x14ac:dyDescent="0.3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42"/>
        <v>11</v>
      </c>
      <c r="P926">
        <f t="shared" si="43"/>
        <v>21.8</v>
      </c>
      <c r="Q926" t="s">
        <v>8323</v>
      </c>
      <c r="R926" t="s">
        <v>8326</v>
      </c>
      <c r="S926" s="9">
        <f t="shared" si="44"/>
        <v>41288.942928240744</v>
      </c>
    </row>
    <row r="927" spans="1:19" ht="43.5" hidden="1" x14ac:dyDescent="0.3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42"/>
        <v>3</v>
      </c>
      <c r="P927">
        <f t="shared" si="43"/>
        <v>32</v>
      </c>
      <c r="Q927" t="s">
        <v>8323</v>
      </c>
      <c r="R927" t="s">
        <v>8326</v>
      </c>
      <c r="S927" s="9">
        <f t="shared" si="44"/>
        <v>41575.880914351852</v>
      </c>
    </row>
    <row r="928" spans="1:19" ht="58" hidden="1" x14ac:dyDescent="0.35">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42"/>
        <v>0</v>
      </c>
      <c r="P928">
        <f t="shared" si="43"/>
        <v>0</v>
      </c>
      <c r="Q928" t="s">
        <v>8323</v>
      </c>
      <c r="R928" t="s">
        <v>8326</v>
      </c>
      <c r="S928" s="9">
        <f t="shared" si="44"/>
        <v>40338.02002314815</v>
      </c>
    </row>
    <row r="929" spans="1:19" ht="29" hidden="1" x14ac:dyDescent="0.3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42"/>
        <v>0</v>
      </c>
      <c r="P929">
        <f t="shared" si="43"/>
        <v>0</v>
      </c>
      <c r="Q929" t="s">
        <v>8323</v>
      </c>
      <c r="R929" t="s">
        <v>8326</v>
      </c>
      <c r="S929" s="9">
        <f t="shared" si="44"/>
        <v>41013.822858796295</v>
      </c>
    </row>
    <row r="930" spans="1:19" ht="43.5" hidden="1" x14ac:dyDescent="0.3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42"/>
        <v>11</v>
      </c>
      <c r="P930">
        <f t="shared" si="43"/>
        <v>56.25</v>
      </c>
      <c r="Q930" t="s">
        <v>8323</v>
      </c>
      <c r="R930" t="s">
        <v>8326</v>
      </c>
      <c r="S930" s="9">
        <f t="shared" si="44"/>
        <v>41180.86241898148</v>
      </c>
    </row>
    <row r="931" spans="1:19" ht="43.5" hidden="1" x14ac:dyDescent="0.3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42"/>
        <v>0</v>
      </c>
      <c r="P931">
        <f t="shared" si="43"/>
        <v>0</v>
      </c>
      <c r="Q931" t="s">
        <v>8323</v>
      </c>
      <c r="R931" t="s">
        <v>8326</v>
      </c>
      <c r="S931" s="9">
        <f t="shared" si="44"/>
        <v>40978.238067129627</v>
      </c>
    </row>
    <row r="932" spans="1:19" ht="58" hidden="1" x14ac:dyDescent="0.35">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42"/>
        <v>38</v>
      </c>
      <c r="P932">
        <f t="shared" si="43"/>
        <v>69</v>
      </c>
      <c r="Q932" t="s">
        <v>8323</v>
      </c>
      <c r="R932" t="s">
        <v>8326</v>
      </c>
      <c r="S932" s="9">
        <f t="shared" si="44"/>
        <v>40312.915578703702</v>
      </c>
    </row>
    <row r="933" spans="1:19" ht="43.5" hidden="1" x14ac:dyDescent="0.3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42"/>
        <v>7</v>
      </c>
      <c r="P933">
        <f t="shared" si="43"/>
        <v>18.71</v>
      </c>
      <c r="Q933" t="s">
        <v>8323</v>
      </c>
      <c r="R933" t="s">
        <v>8326</v>
      </c>
      <c r="S933" s="9">
        <f t="shared" si="44"/>
        <v>41680.359976851854</v>
      </c>
    </row>
    <row r="934" spans="1:19" ht="29" hidden="1" x14ac:dyDescent="0.3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42"/>
        <v>15</v>
      </c>
      <c r="P934">
        <f t="shared" si="43"/>
        <v>46.03</v>
      </c>
      <c r="Q934" t="s">
        <v>8323</v>
      </c>
      <c r="R934" t="s">
        <v>8326</v>
      </c>
      <c r="S934" s="9">
        <f t="shared" si="44"/>
        <v>41310.969270833331</v>
      </c>
    </row>
    <row r="935" spans="1:19" ht="43.5" hidden="1" x14ac:dyDescent="0.3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42"/>
        <v>6</v>
      </c>
      <c r="P935">
        <f t="shared" si="43"/>
        <v>60</v>
      </c>
      <c r="Q935" t="s">
        <v>8323</v>
      </c>
      <c r="R935" t="s">
        <v>8326</v>
      </c>
      <c r="S935" s="9">
        <f t="shared" si="44"/>
        <v>41711.169085648151</v>
      </c>
    </row>
    <row r="936" spans="1:19" ht="43.5" hidden="1" x14ac:dyDescent="0.3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42"/>
        <v>30</v>
      </c>
      <c r="P936">
        <f t="shared" si="43"/>
        <v>50.67</v>
      </c>
      <c r="Q936" t="s">
        <v>8323</v>
      </c>
      <c r="R936" t="s">
        <v>8326</v>
      </c>
      <c r="S936" s="9">
        <f t="shared" si="44"/>
        <v>41733.737083333333</v>
      </c>
    </row>
    <row r="937" spans="1:19" ht="43.5" hidden="1" x14ac:dyDescent="0.3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42"/>
        <v>1</v>
      </c>
      <c r="P937">
        <f t="shared" si="43"/>
        <v>25</v>
      </c>
      <c r="Q937" t="s">
        <v>8323</v>
      </c>
      <c r="R937" t="s">
        <v>8326</v>
      </c>
      <c r="S937" s="9">
        <f t="shared" si="44"/>
        <v>42368.333668981482</v>
      </c>
    </row>
    <row r="938" spans="1:19" ht="43.5" hidden="1" x14ac:dyDescent="0.3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42"/>
        <v>0</v>
      </c>
      <c r="P938">
        <f t="shared" si="43"/>
        <v>0</v>
      </c>
      <c r="Q938" t="s">
        <v>8323</v>
      </c>
      <c r="R938" t="s">
        <v>8326</v>
      </c>
      <c r="S938" s="9">
        <f t="shared" si="44"/>
        <v>40883.024178240739</v>
      </c>
    </row>
    <row r="939" spans="1:19" ht="43.5" hidden="1" x14ac:dyDescent="0.3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42"/>
        <v>1</v>
      </c>
      <c r="P939">
        <f t="shared" si="43"/>
        <v>20</v>
      </c>
      <c r="Q939" t="s">
        <v>8323</v>
      </c>
      <c r="R939" t="s">
        <v>8326</v>
      </c>
      <c r="S939" s="9">
        <f t="shared" si="44"/>
        <v>41551.798113425924</v>
      </c>
    </row>
    <row r="940" spans="1:19" ht="43.5" hidden="1" x14ac:dyDescent="0.3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42"/>
        <v>0</v>
      </c>
      <c r="P940">
        <f t="shared" si="43"/>
        <v>25</v>
      </c>
      <c r="Q940" t="s">
        <v>8323</v>
      </c>
      <c r="R940" t="s">
        <v>8326</v>
      </c>
      <c r="S940" s="9">
        <f t="shared" si="44"/>
        <v>41124.479722222226</v>
      </c>
    </row>
    <row r="941" spans="1:19" ht="43.5" hidden="1" x14ac:dyDescent="0.3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42"/>
        <v>1</v>
      </c>
      <c r="P941">
        <f t="shared" si="43"/>
        <v>20</v>
      </c>
      <c r="Q941" t="s">
        <v>8323</v>
      </c>
      <c r="R941" t="s">
        <v>8326</v>
      </c>
      <c r="S941" s="9">
        <f t="shared" si="44"/>
        <v>41416.763171296298</v>
      </c>
    </row>
    <row r="942" spans="1:19" ht="43.5" hidden="1" x14ac:dyDescent="0.3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42"/>
        <v>17</v>
      </c>
      <c r="P942">
        <f t="shared" si="43"/>
        <v>110.29</v>
      </c>
      <c r="Q942" t="s">
        <v>8317</v>
      </c>
      <c r="R942" t="s">
        <v>8319</v>
      </c>
      <c r="S942" s="9">
        <f t="shared" si="44"/>
        <v>42182.008402777778</v>
      </c>
    </row>
    <row r="943" spans="1:19" ht="58" hidden="1" x14ac:dyDescent="0.35">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42"/>
        <v>2</v>
      </c>
      <c r="P943">
        <f t="shared" si="43"/>
        <v>37.450000000000003</v>
      </c>
      <c r="Q943" t="s">
        <v>8317</v>
      </c>
      <c r="R943" t="s">
        <v>8319</v>
      </c>
      <c r="S943" s="9">
        <f t="shared" si="44"/>
        <v>42746.096585648149</v>
      </c>
    </row>
    <row r="944" spans="1:19" ht="58" hidden="1" x14ac:dyDescent="0.3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42"/>
        <v>9</v>
      </c>
      <c r="P944">
        <f t="shared" si="43"/>
        <v>41.75</v>
      </c>
      <c r="Q944" t="s">
        <v>8317</v>
      </c>
      <c r="R944" t="s">
        <v>8319</v>
      </c>
      <c r="S944" s="9">
        <f t="shared" si="44"/>
        <v>42382.843287037031</v>
      </c>
    </row>
    <row r="945" spans="1:19" ht="29" hidden="1" x14ac:dyDescent="0.3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42"/>
        <v>10</v>
      </c>
      <c r="P945">
        <f t="shared" si="43"/>
        <v>24.08</v>
      </c>
      <c r="Q945" t="s">
        <v>8317</v>
      </c>
      <c r="R945" t="s">
        <v>8319</v>
      </c>
      <c r="S945" s="9">
        <f t="shared" si="44"/>
        <v>42673.66788194445</v>
      </c>
    </row>
    <row r="946" spans="1:19" ht="43.5" hidden="1" x14ac:dyDescent="0.3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42"/>
        <v>13</v>
      </c>
      <c r="P946">
        <f t="shared" si="43"/>
        <v>69.41</v>
      </c>
      <c r="Q946" t="s">
        <v>8317</v>
      </c>
      <c r="R946" t="s">
        <v>8319</v>
      </c>
      <c r="S946" s="9">
        <f t="shared" si="44"/>
        <v>42444.583912037036</v>
      </c>
    </row>
    <row r="947" spans="1:19" ht="43.5" hidden="1" x14ac:dyDescent="0.3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42"/>
        <v>2</v>
      </c>
      <c r="P947">
        <f t="shared" si="43"/>
        <v>155.25</v>
      </c>
      <c r="Q947" t="s">
        <v>8317</v>
      </c>
      <c r="R947" t="s">
        <v>8319</v>
      </c>
      <c r="S947" s="9">
        <f t="shared" si="44"/>
        <v>42732.872986111113</v>
      </c>
    </row>
    <row r="948" spans="1:19" ht="43.5" hidden="1" x14ac:dyDescent="0.3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42"/>
        <v>2</v>
      </c>
      <c r="P948">
        <f t="shared" si="43"/>
        <v>57.2</v>
      </c>
      <c r="Q948" t="s">
        <v>8317</v>
      </c>
      <c r="R948" t="s">
        <v>8319</v>
      </c>
      <c r="S948" s="9">
        <f t="shared" si="44"/>
        <v>42592.750555555554</v>
      </c>
    </row>
    <row r="949" spans="1:19" ht="58" hidden="1" x14ac:dyDescent="0.3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42"/>
        <v>0</v>
      </c>
      <c r="P949">
        <f t="shared" si="43"/>
        <v>0</v>
      </c>
      <c r="Q949" t="s">
        <v>8317</v>
      </c>
      <c r="R949" t="s">
        <v>8319</v>
      </c>
      <c r="S949" s="9">
        <f t="shared" si="44"/>
        <v>42491.781319444446</v>
      </c>
    </row>
    <row r="950" spans="1:19" ht="58" hidden="1" x14ac:dyDescent="0.35">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42"/>
        <v>12</v>
      </c>
      <c r="P950">
        <f t="shared" si="43"/>
        <v>60</v>
      </c>
      <c r="Q950" t="s">
        <v>8317</v>
      </c>
      <c r="R950" t="s">
        <v>8319</v>
      </c>
      <c r="S950" s="9">
        <f t="shared" si="44"/>
        <v>42411.828287037039</v>
      </c>
    </row>
    <row r="951" spans="1:19" ht="43.5" hidden="1" x14ac:dyDescent="0.3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42"/>
        <v>1</v>
      </c>
      <c r="P951">
        <f t="shared" si="43"/>
        <v>39</v>
      </c>
      <c r="Q951" t="s">
        <v>8317</v>
      </c>
      <c r="R951" t="s">
        <v>8319</v>
      </c>
      <c r="S951" s="9">
        <f t="shared" si="44"/>
        <v>42361.043703703705</v>
      </c>
    </row>
    <row r="952" spans="1:19" ht="43.5" hidden="1" x14ac:dyDescent="0.3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42"/>
        <v>28</v>
      </c>
      <c r="P952">
        <f t="shared" si="43"/>
        <v>58.42</v>
      </c>
      <c r="Q952" t="s">
        <v>8317</v>
      </c>
      <c r="R952" t="s">
        <v>8319</v>
      </c>
      <c r="S952" s="9">
        <f t="shared" si="44"/>
        <v>42356.750706018516</v>
      </c>
    </row>
    <row r="953" spans="1:19" hidden="1" x14ac:dyDescent="0.35">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42"/>
        <v>38</v>
      </c>
      <c r="P953">
        <f t="shared" si="43"/>
        <v>158.63999999999999</v>
      </c>
      <c r="Q953" t="s">
        <v>8317</v>
      </c>
      <c r="R953" t="s">
        <v>8319</v>
      </c>
      <c r="S953" s="9">
        <f t="shared" si="44"/>
        <v>42480.653611111105</v>
      </c>
    </row>
    <row r="954" spans="1:19" ht="29" hidden="1" x14ac:dyDescent="0.3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42"/>
        <v>40</v>
      </c>
      <c r="P954">
        <f t="shared" si="43"/>
        <v>99.86</v>
      </c>
      <c r="Q954" t="s">
        <v>8317</v>
      </c>
      <c r="R954" t="s">
        <v>8319</v>
      </c>
      <c r="S954" s="9">
        <f t="shared" si="44"/>
        <v>42662.613564814819</v>
      </c>
    </row>
    <row r="955" spans="1:19" ht="43.5" hidden="1" x14ac:dyDescent="0.3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42"/>
        <v>1</v>
      </c>
      <c r="P955">
        <f t="shared" si="43"/>
        <v>25.2</v>
      </c>
      <c r="Q955" t="s">
        <v>8317</v>
      </c>
      <c r="R955" t="s">
        <v>8319</v>
      </c>
      <c r="S955" s="9">
        <f t="shared" si="44"/>
        <v>41999.164340277777</v>
      </c>
    </row>
    <row r="956" spans="1:19" ht="43.5" hidden="1" x14ac:dyDescent="0.3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42"/>
        <v>43</v>
      </c>
      <c r="P956">
        <f t="shared" si="43"/>
        <v>89.19</v>
      </c>
      <c r="Q956" t="s">
        <v>8317</v>
      </c>
      <c r="R956" t="s">
        <v>8319</v>
      </c>
      <c r="S956" s="9">
        <f t="shared" si="44"/>
        <v>42194.833784722221</v>
      </c>
    </row>
    <row r="957" spans="1:19" ht="43.5" hidden="1" x14ac:dyDescent="0.3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42"/>
        <v>6</v>
      </c>
      <c r="P957">
        <f t="shared" si="43"/>
        <v>182.62</v>
      </c>
      <c r="Q957" t="s">
        <v>8317</v>
      </c>
      <c r="R957" t="s">
        <v>8319</v>
      </c>
      <c r="S957" s="9">
        <f t="shared" si="44"/>
        <v>42586.295138888891</v>
      </c>
    </row>
    <row r="958" spans="1:19" ht="58" hidden="1" x14ac:dyDescent="0.35">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42"/>
        <v>2</v>
      </c>
      <c r="P958">
        <f t="shared" si="43"/>
        <v>50.65</v>
      </c>
      <c r="Q958" t="s">
        <v>8317</v>
      </c>
      <c r="R958" t="s">
        <v>8319</v>
      </c>
      <c r="S958" s="9">
        <f t="shared" si="44"/>
        <v>42060.913877314815</v>
      </c>
    </row>
    <row r="959" spans="1:19" ht="29" hidden="1" x14ac:dyDescent="0.3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42"/>
        <v>2</v>
      </c>
      <c r="P959">
        <f t="shared" si="43"/>
        <v>33.29</v>
      </c>
      <c r="Q959" t="s">
        <v>8317</v>
      </c>
      <c r="R959" t="s">
        <v>8319</v>
      </c>
      <c r="S959" s="9">
        <f t="shared" si="44"/>
        <v>42660.552465277782</v>
      </c>
    </row>
    <row r="960" spans="1:19" ht="58" hidden="1" x14ac:dyDescent="0.3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42"/>
        <v>11</v>
      </c>
      <c r="P960">
        <f t="shared" si="43"/>
        <v>51.82</v>
      </c>
      <c r="Q960" t="s">
        <v>8317</v>
      </c>
      <c r="R960" t="s">
        <v>8319</v>
      </c>
      <c r="S960" s="9">
        <f t="shared" si="44"/>
        <v>42082.802812499998</v>
      </c>
    </row>
    <row r="961" spans="1:19" ht="43.5" hidden="1" x14ac:dyDescent="0.3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42"/>
        <v>39</v>
      </c>
      <c r="P961">
        <f t="shared" si="43"/>
        <v>113.63</v>
      </c>
      <c r="Q961" t="s">
        <v>8317</v>
      </c>
      <c r="R961" t="s">
        <v>8319</v>
      </c>
      <c r="S961" s="9">
        <f t="shared" si="44"/>
        <v>41993.174363425926</v>
      </c>
    </row>
    <row r="962" spans="1:19" ht="43.5" hidden="1" x14ac:dyDescent="0.3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ref="O962:O1025" si="45">ROUND((E962/D962)*100,0)</f>
        <v>46</v>
      </c>
      <c r="P962">
        <f t="shared" si="43"/>
        <v>136.46</v>
      </c>
      <c r="Q962" t="s">
        <v>8317</v>
      </c>
      <c r="R962" t="s">
        <v>8319</v>
      </c>
      <c r="S962" s="9">
        <f t="shared" si="44"/>
        <v>42766.626793981486</v>
      </c>
    </row>
    <row r="963" spans="1:19" ht="43.5" hidden="1" x14ac:dyDescent="0.3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si="45"/>
        <v>42</v>
      </c>
      <c r="P963">
        <f t="shared" ref="P963:P1026" si="46">IFERROR(ROUND(E963/L963,2),0)</f>
        <v>364.35</v>
      </c>
      <c r="Q963" t="s">
        <v>8317</v>
      </c>
      <c r="R963" t="s">
        <v>8319</v>
      </c>
      <c r="S963" s="9">
        <f t="shared" ref="S963:S1026" si="47">(((J963/60)/60)/24)+DATE(1970,1,1)</f>
        <v>42740.693692129629</v>
      </c>
    </row>
    <row r="964" spans="1:19" ht="43.5" hidden="1" x14ac:dyDescent="0.3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45"/>
        <v>28</v>
      </c>
      <c r="P964">
        <f t="shared" si="46"/>
        <v>19.239999999999998</v>
      </c>
      <c r="Q964" t="s">
        <v>8317</v>
      </c>
      <c r="R964" t="s">
        <v>8319</v>
      </c>
      <c r="S964" s="9">
        <f t="shared" si="47"/>
        <v>42373.712418981479</v>
      </c>
    </row>
    <row r="965" spans="1:19" ht="29" hidden="1" x14ac:dyDescent="0.3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45"/>
        <v>1</v>
      </c>
      <c r="P965">
        <f t="shared" si="46"/>
        <v>41.89</v>
      </c>
      <c r="Q965" t="s">
        <v>8317</v>
      </c>
      <c r="R965" t="s">
        <v>8319</v>
      </c>
      <c r="S965" s="9">
        <f t="shared" si="47"/>
        <v>42625.635636574079</v>
      </c>
    </row>
    <row r="966" spans="1:19" ht="58" hidden="1" x14ac:dyDescent="0.3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45"/>
        <v>1</v>
      </c>
      <c r="P966">
        <f t="shared" si="46"/>
        <v>30.31</v>
      </c>
      <c r="Q966" t="s">
        <v>8317</v>
      </c>
      <c r="R966" t="s">
        <v>8319</v>
      </c>
      <c r="S966" s="9">
        <f t="shared" si="47"/>
        <v>42208.628692129627</v>
      </c>
    </row>
    <row r="967" spans="1:19" ht="43.5" hidden="1" x14ac:dyDescent="0.3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45"/>
        <v>1</v>
      </c>
      <c r="P967">
        <f t="shared" si="46"/>
        <v>49.67</v>
      </c>
      <c r="Q967" t="s">
        <v>8317</v>
      </c>
      <c r="R967" t="s">
        <v>8319</v>
      </c>
      <c r="S967" s="9">
        <f t="shared" si="47"/>
        <v>42637.016736111109</v>
      </c>
    </row>
    <row r="968" spans="1:19" ht="43.5" hidden="1" x14ac:dyDescent="0.3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45"/>
        <v>15</v>
      </c>
      <c r="P968">
        <f t="shared" si="46"/>
        <v>59.2</v>
      </c>
      <c r="Q968" t="s">
        <v>8317</v>
      </c>
      <c r="R968" t="s">
        <v>8319</v>
      </c>
      <c r="S968" s="9">
        <f t="shared" si="47"/>
        <v>42619.635787037041</v>
      </c>
    </row>
    <row r="969" spans="1:19" ht="43.5" hidden="1" x14ac:dyDescent="0.3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45"/>
        <v>18</v>
      </c>
      <c r="P969">
        <f t="shared" si="46"/>
        <v>43.98</v>
      </c>
      <c r="Q969" t="s">
        <v>8317</v>
      </c>
      <c r="R969" t="s">
        <v>8319</v>
      </c>
      <c r="S969" s="9">
        <f t="shared" si="47"/>
        <v>42422.254328703704</v>
      </c>
    </row>
    <row r="970" spans="1:19" ht="43.5" hidden="1" x14ac:dyDescent="0.3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45"/>
        <v>1</v>
      </c>
      <c r="P970">
        <f t="shared" si="46"/>
        <v>26.5</v>
      </c>
      <c r="Q970" t="s">
        <v>8317</v>
      </c>
      <c r="R970" t="s">
        <v>8319</v>
      </c>
      <c r="S970" s="9">
        <f t="shared" si="47"/>
        <v>41836.847615740742</v>
      </c>
    </row>
    <row r="971" spans="1:19" ht="29" hidden="1" x14ac:dyDescent="0.3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45"/>
        <v>47</v>
      </c>
      <c r="P971">
        <f t="shared" si="46"/>
        <v>1272.73</v>
      </c>
      <c r="Q971" t="s">
        <v>8317</v>
      </c>
      <c r="R971" t="s">
        <v>8319</v>
      </c>
      <c r="S971" s="9">
        <f t="shared" si="47"/>
        <v>42742.30332175926</v>
      </c>
    </row>
    <row r="972" spans="1:19" ht="58" hidden="1" x14ac:dyDescent="0.3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45"/>
        <v>46</v>
      </c>
      <c r="P972">
        <f t="shared" si="46"/>
        <v>164</v>
      </c>
      <c r="Q972" t="s">
        <v>8317</v>
      </c>
      <c r="R972" t="s">
        <v>8319</v>
      </c>
      <c r="S972" s="9">
        <f t="shared" si="47"/>
        <v>42721.220520833333</v>
      </c>
    </row>
    <row r="973" spans="1:19" ht="43.5" hidden="1" x14ac:dyDescent="0.3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45"/>
        <v>0</v>
      </c>
      <c r="P973">
        <f t="shared" si="46"/>
        <v>45.2</v>
      </c>
      <c r="Q973" t="s">
        <v>8317</v>
      </c>
      <c r="R973" t="s">
        <v>8319</v>
      </c>
      <c r="S973" s="9">
        <f t="shared" si="47"/>
        <v>42111.709027777775</v>
      </c>
    </row>
    <row r="974" spans="1:19" ht="43.5" hidden="1" x14ac:dyDescent="0.3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45"/>
        <v>35</v>
      </c>
      <c r="P974">
        <f t="shared" si="46"/>
        <v>153.88999999999999</v>
      </c>
      <c r="Q974" t="s">
        <v>8317</v>
      </c>
      <c r="R974" t="s">
        <v>8319</v>
      </c>
      <c r="S974" s="9">
        <f t="shared" si="47"/>
        <v>41856.865717592591</v>
      </c>
    </row>
    <row r="975" spans="1:19" ht="58" hidden="1" x14ac:dyDescent="0.3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45"/>
        <v>2</v>
      </c>
      <c r="P975">
        <f t="shared" si="46"/>
        <v>51.38</v>
      </c>
      <c r="Q975" t="s">
        <v>8317</v>
      </c>
      <c r="R975" t="s">
        <v>8319</v>
      </c>
      <c r="S975" s="9">
        <f t="shared" si="47"/>
        <v>42257.014965277776</v>
      </c>
    </row>
    <row r="976" spans="1:19" ht="43.5" hidden="1" x14ac:dyDescent="0.3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45"/>
        <v>1</v>
      </c>
      <c r="P976">
        <f t="shared" si="46"/>
        <v>93.33</v>
      </c>
      <c r="Q976" t="s">
        <v>8317</v>
      </c>
      <c r="R976" t="s">
        <v>8319</v>
      </c>
      <c r="S976" s="9">
        <f t="shared" si="47"/>
        <v>42424.749490740738</v>
      </c>
    </row>
    <row r="977" spans="1:19" ht="43.5" hidden="1" x14ac:dyDescent="0.3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45"/>
        <v>3</v>
      </c>
      <c r="P977">
        <f t="shared" si="46"/>
        <v>108.63</v>
      </c>
      <c r="Q977" t="s">
        <v>8317</v>
      </c>
      <c r="R977" t="s">
        <v>8319</v>
      </c>
      <c r="S977" s="9">
        <f t="shared" si="47"/>
        <v>42489.696585648147</v>
      </c>
    </row>
    <row r="978" spans="1:19" ht="43.5" hidden="1" x14ac:dyDescent="0.3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45"/>
        <v>2</v>
      </c>
      <c r="P978">
        <f t="shared" si="46"/>
        <v>160.5</v>
      </c>
      <c r="Q978" t="s">
        <v>8317</v>
      </c>
      <c r="R978" t="s">
        <v>8319</v>
      </c>
      <c r="S978" s="9">
        <f t="shared" si="47"/>
        <v>42185.058993055558</v>
      </c>
    </row>
    <row r="979" spans="1:19" ht="43.5" hidden="1" x14ac:dyDescent="0.3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45"/>
        <v>34</v>
      </c>
      <c r="P979">
        <f t="shared" si="46"/>
        <v>75.75</v>
      </c>
      <c r="Q979" t="s">
        <v>8317</v>
      </c>
      <c r="R979" t="s">
        <v>8319</v>
      </c>
      <c r="S979" s="9">
        <f t="shared" si="47"/>
        <v>42391.942094907412</v>
      </c>
    </row>
    <row r="980" spans="1:19" ht="43.5" hidden="1" x14ac:dyDescent="0.3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45"/>
        <v>56</v>
      </c>
      <c r="P980">
        <f t="shared" si="46"/>
        <v>790.84</v>
      </c>
      <c r="Q980" t="s">
        <v>8317</v>
      </c>
      <c r="R980" t="s">
        <v>8319</v>
      </c>
      <c r="S980" s="9">
        <f t="shared" si="47"/>
        <v>42395.309039351851</v>
      </c>
    </row>
    <row r="981" spans="1:19" ht="58" hidden="1" x14ac:dyDescent="0.3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45"/>
        <v>83</v>
      </c>
      <c r="P981">
        <f t="shared" si="46"/>
        <v>301.94</v>
      </c>
      <c r="Q981" t="s">
        <v>8317</v>
      </c>
      <c r="R981" t="s">
        <v>8319</v>
      </c>
      <c r="S981" s="9">
        <f t="shared" si="47"/>
        <v>42506.416990740734</v>
      </c>
    </row>
    <row r="982" spans="1:19" ht="58" hidden="1" x14ac:dyDescent="0.3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45"/>
        <v>15</v>
      </c>
      <c r="P982">
        <f t="shared" si="46"/>
        <v>47.94</v>
      </c>
      <c r="Q982" t="s">
        <v>8317</v>
      </c>
      <c r="R982" t="s">
        <v>8319</v>
      </c>
      <c r="S982" s="9">
        <f t="shared" si="47"/>
        <v>41928.904189814813</v>
      </c>
    </row>
    <row r="983" spans="1:19" ht="58" hidden="1" x14ac:dyDescent="0.3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45"/>
        <v>0</v>
      </c>
      <c r="P983">
        <f t="shared" si="46"/>
        <v>2.75</v>
      </c>
      <c r="Q983" t="s">
        <v>8317</v>
      </c>
      <c r="R983" t="s">
        <v>8319</v>
      </c>
      <c r="S983" s="9">
        <f t="shared" si="47"/>
        <v>41830.947013888886</v>
      </c>
    </row>
    <row r="984" spans="1:19" ht="29" hidden="1" x14ac:dyDescent="0.3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45"/>
        <v>0</v>
      </c>
      <c r="P984">
        <f t="shared" si="46"/>
        <v>1</v>
      </c>
      <c r="Q984" t="s">
        <v>8317</v>
      </c>
      <c r="R984" t="s">
        <v>8319</v>
      </c>
      <c r="S984" s="9">
        <f t="shared" si="47"/>
        <v>42615.753310185188</v>
      </c>
    </row>
    <row r="985" spans="1:19" ht="58" hidden="1" x14ac:dyDescent="0.35">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45"/>
        <v>30</v>
      </c>
      <c r="P985">
        <f t="shared" si="46"/>
        <v>171.79</v>
      </c>
      <c r="Q985" t="s">
        <v>8317</v>
      </c>
      <c r="R985" t="s">
        <v>8319</v>
      </c>
      <c r="S985" s="9">
        <f t="shared" si="47"/>
        <v>42574.667650462965</v>
      </c>
    </row>
    <row r="986" spans="1:19" ht="72.5" hidden="1" x14ac:dyDescent="0.3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45"/>
        <v>1</v>
      </c>
      <c r="P986">
        <f t="shared" si="46"/>
        <v>35.33</v>
      </c>
      <c r="Q986" t="s">
        <v>8317</v>
      </c>
      <c r="R986" t="s">
        <v>8319</v>
      </c>
      <c r="S986" s="9">
        <f t="shared" si="47"/>
        <v>42061.11583333333</v>
      </c>
    </row>
    <row r="987" spans="1:19" ht="43.5" hidden="1" x14ac:dyDescent="0.3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45"/>
        <v>6</v>
      </c>
      <c r="P987">
        <f t="shared" si="46"/>
        <v>82.09</v>
      </c>
      <c r="Q987" t="s">
        <v>8317</v>
      </c>
      <c r="R987" t="s">
        <v>8319</v>
      </c>
      <c r="S987" s="9">
        <f t="shared" si="47"/>
        <v>42339.967708333337</v>
      </c>
    </row>
    <row r="988" spans="1:19" ht="58" hidden="1" x14ac:dyDescent="0.3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45"/>
        <v>13</v>
      </c>
      <c r="P988">
        <f t="shared" si="46"/>
        <v>110.87</v>
      </c>
      <c r="Q988" t="s">
        <v>8317</v>
      </c>
      <c r="R988" t="s">
        <v>8319</v>
      </c>
      <c r="S988" s="9">
        <f t="shared" si="47"/>
        <v>42324.767361111109</v>
      </c>
    </row>
    <row r="989" spans="1:19" ht="43.5" hidden="1" x14ac:dyDescent="0.3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45"/>
        <v>13</v>
      </c>
      <c r="P989">
        <f t="shared" si="46"/>
        <v>161.22</v>
      </c>
      <c r="Q989" t="s">
        <v>8317</v>
      </c>
      <c r="R989" t="s">
        <v>8319</v>
      </c>
      <c r="S989" s="9">
        <f t="shared" si="47"/>
        <v>41773.294560185182</v>
      </c>
    </row>
    <row r="990" spans="1:19" ht="58" hidden="1" x14ac:dyDescent="0.35">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45"/>
        <v>0</v>
      </c>
      <c r="P990">
        <f t="shared" si="46"/>
        <v>0</v>
      </c>
      <c r="Q990" t="s">
        <v>8317</v>
      </c>
      <c r="R990" t="s">
        <v>8319</v>
      </c>
      <c r="S990" s="9">
        <f t="shared" si="47"/>
        <v>42614.356770833328</v>
      </c>
    </row>
    <row r="991" spans="1:19" ht="29" hidden="1" x14ac:dyDescent="0.35">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45"/>
        <v>17</v>
      </c>
      <c r="P991">
        <f t="shared" si="46"/>
        <v>52.41</v>
      </c>
      <c r="Q991" t="s">
        <v>8317</v>
      </c>
      <c r="R991" t="s">
        <v>8319</v>
      </c>
      <c r="S991" s="9">
        <f t="shared" si="47"/>
        <v>42611.933969907404</v>
      </c>
    </row>
    <row r="992" spans="1:19" ht="43.5" hidden="1" x14ac:dyDescent="0.3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45"/>
        <v>0</v>
      </c>
      <c r="P992">
        <f t="shared" si="46"/>
        <v>13</v>
      </c>
      <c r="Q992" t="s">
        <v>8317</v>
      </c>
      <c r="R992" t="s">
        <v>8319</v>
      </c>
      <c r="S992" s="9">
        <f t="shared" si="47"/>
        <v>41855.784305555557</v>
      </c>
    </row>
    <row r="993" spans="1:19" ht="72.5" hidden="1" x14ac:dyDescent="0.3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45"/>
        <v>4</v>
      </c>
      <c r="P993">
        <f t="shared" si="46"/>
        <v>30.29</v>
      </c>
      <c r="Q993" t="s">
        <v>8317</v>
      </c>
      <c r="R993" t="s">
        <v>8319</v>
      </c>
      <c r="S993" s="9">
        <f t="shared" si="47"/>
        <v>42538.75680555556</v>
      </c>
    </row>
    <row r="994" spans="1:19" ht="43.5" hidden="1" x14ac:dyDescent="0.3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45"/>
        <v>0</v>
      </c>
      <c r="P994">
        <f t="shared" si="46"/>
        <v>116.75</v>
      </c>
      <c r="Q994" t="s">
        <v>8317</v>
      </c>
      <c r="R994" t="s">
        <v>8319</v>
      </c>
      <c r="S994" s="9">
        <f t="shared" si="47"/>
        <v>42437.924988425926</v>
      </c>
    </row>
    <row r="995" spans="1:19" ht="43.5" hidden="1" x14ac:dyDescent="0.3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45"/>
        <v>25</v>
      </c>
      <c r="P995">
        <f t="shared" si="46"/>
        <v>89.6</v>
      </c>
      <c r="Q995" t="s">
        <v>8317</v>
      </c>
      <c r="R995" t="s">
        <v>8319</v>
      </c>
      <c r="S995" s="9">
        <f t="shared" si="47"/>
        <v>42652.964907407411</v>
      </c>
    </row>
    <row r="996" spans="1:19" ht="58" hidden="1" x14ac:dyDescent="0.35">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45"/>
        <v>2</v>
      </c>
      <c r="P996">
        <f t="shared" si="46"/>
        <v>424.45</v>
      </c>
      <c r="Q996" t="s">
        <v>8317</v>
      </c>
      <c r="R996" t="s">
        <v>8319</v>
      </c>
      <c r="S996" s="9">
        <f t="shared" si="47"/>
        <v>41921.263078703705</v>
      </c>
    </row>
    <row r="997" spans="1:19" ht="43.5" hidden="1" x14ac:dyDescent="0.3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45"/>
        <v>7</v>
      </c>
      <c r="P997">
        <f t="shared" si="46"/>
        <v>80.67</v>
      </c>
      <c r="Q997" t="s">
        <v>8317</v>
      </c>
      <c r="R997" t="s">
        <v>8319</v>
      </c>
      <c r="S997" s="9">
        <f t="shared" si="47"/>
        <v>41947.940740740742</v>
      </c>
    </row>
    <row r="998" spans="1:19" ht="43.5" hidden="1" x14ac:dyDescent="0.3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45"/>
        <v>2</v>
      </c>
      <c r="P998">
        <f t="shared" si="46"/>
        <v>13</v>
      </c>
      <c r="Q998" t="s">
        <v>8317</v>
      </c>
      <c r="R998" t="s">
        <v>8319</v>
      </c>
      <c r="S998" s="9">
        <f t="shared" si="47"/>
        <v>41817.866435185184</v>
      </c>
    </row>
    <row r="999" spans="1:19" ht="29" hidden="1" x14ac:dyDescent="0.3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45"/>
        <v>1</v>
      </c>
      <c r="P999">
        <f t="shared" si="46"/>
        <v>8.1300000000000008</v>
      </c>
      <c r="Q999" t="s">
        <v>8317</v>
      </c>
      <c r="R999" t="s">
        <v>8319</v>
      </c>
      <c r="S999" s="9">
        <f t="shared" si="47"/>
        <v>41941.10297453704</v>
      </c>
    </row>
    <row r="1000" spans="1:19" ht="43.5" hidden="1" x14ac:dyDescent="0.3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45"/>
        <v>59</v>
      </c>
      <c r="P1000">
        <f t="shared" si="46"/>
        <v>153.43</v>
      </c>
      <c r="Q1000" t="s">
        <v>8317</v>
      </c>
      <c r="R1000" t="s">
        <v>8319</v>
      </c>
      <c r="S1000" s="9">
        <f t="shared" si="47"/>
        <v>42282.168993055559</v>
      </c>
    </row>
    <row r="1001" spans="1:19" ht="43.5" hidden="1" x14ac:dyDescent="0.3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45"/>
        <v>8</v>
      </c>
      <c r="P1001">
        <f t="shared" si="46"/>
        <v>292.08</v>
      </c>
      <c r="Q1001" t="s">
        <v>8317</v>
      </c>
      <c r="R1001" t="s">
        <v>8319</v>
      </c>
      <c r="S1001" s="9">
        <f t="shared" si="47"/>
        <v>41926.29965277778</v>
      </c>
    </row>
    <row r="1002" spans="1:19" ht="43.5" hidden="1" x14ac:dyDescent="0.3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45"/>
        <v>2</v>
      </c>
      <c r="P1002">
        <f t="shared" si="46"/>
        <v>3304</v>
      </c>
      <c r="Q1002" t="s">
        <v>8317</v>
      </c>
      <c r="R1002" t="s">
        <v>8319</v>
      </c>
      <c r="S1002" s="9">
        <f t="shared" si="47"/>
        <v>42749.059722222228</v>
      </c>
    </row>
    <row r="1003" spans="1:19" ht="58" hidden="1" x14ac:dyDescent="0.3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45"/>
        <v>104</v>
      </c>
      <c r="P1003">
        <f t="shared" si="46"/>
        <v>1300</v>
      </c>
      <c r="Q1003" t="s">
        <v>8317</v>
      </c>
      <c r="R1003" t="s">
        <v>8319</v>
      </c>
      <c r="S1003" s="9">
        <f t="shared" si="47"/>
        <v>42720.720057870371</v>
      </c>
    </row>
    <row r="1004" spans="1:19" ht="43.5" hidden="1" x14ac:dyDescent="0.3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45"/>
        <v>30</v>
      </c>
      <c r="P1004">
        <f t="shared" si="46"/>
        <v>134.55000000000001</v>
      </c>
      <c r="Q1004" t="s">
        <v>8317</v>
      </c>
      <c r="R1004" t="s">
        <v>8319</v>
      </c>
      <c r="S1004" s="9">
        <f t="shared" si="47"/>
        <v>42325.684189814812</v>
      </c>
    </row>
    <row r="1005" spans="1:19" ht="43.5" hidden="1" x14ac:dyDescent="0.3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45"/>
        <v>16</v>
      </c>
      <c r="P1005">
        <f t="shared" si="46"/>
        <v>214.07</v>
      </c>
      <c r="Q1005" t="s">
        <v>8317</v>
      </c>
      <c r="R1005" t="s">
        <v>8319</v>
      </c>
      <c r="S1005" s="9">
        <f t="shared" si="47"/>
        <v>42780.709039351852</v>
      </c>
    </row>
    <row r="1006" spans="1:19" ht="29" hidden="1" x14ac:dyDescent="0.3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45"/>
        <v>82</v>
      </c>
      <c r="P1006">
        <f t="shared" si="46"/>
        <v>216.34</v>
      </c>
      <c r="Q1006" t="s">
        <v>8317</v>
      </c>
      <c r="R1006" t="s">
        <v>8319</v>
      </c>
      <c r="S1006" s="9">
        <f t="shared" si="47"/>
        <v>42388.708645833336</v>
      </c>
    </row>
    <row r="1007" spans="1:19" ht="43.5" hidden="1" x14ac:dyDescent="0.3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45"/>
        <v>75</v>
      </c>
      <c r="P1007">
        <f t="shared" si="46"/>
        <v>932.31</v>
      </c>
      <c r="Q1007" t="s">
        <v>8317</v>
      </c>
      <c r="R1007" t="s">
        <v>8319</v>
      </c>
      <c r="S1007" s="9">
        <f t="shared" si="47"/>
        <v>42276.624803240738</v>
      </c>
    </row>
    <row r="1008" spans="1:19" ht="43.5" hidden="1" x14ac:dyDescent="0.3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45"/>
        <v>6</v>
      </c>
      <c r="P1008">
        <f t="shared" si="46"/>
        <v>29.25</v>
      </c>
      <c r="Q1008" t="s">
        <v>8317</v>
      </c>
      <c r="R1008" t="s">
        <v>8319</v>
      </c>
      <c r="S1008" s="9">
        <f t="shared" si="47"/>
        <v>41977.040185185186</v>
      </c>
    </row>
    <row r="1009" spans="1:19" ht="43.5" hidden="1" x14ac:dyDescent="0.3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45"/>
        <v>44</v>
      </c>
      <c r="P1009">
        <f t="shared" si="46"/>
        <v>174.95</v>
      </c>
      <c r="Q1009" t="s">
        <v>8317</v>
      </c>
      <c r="R1009" t="s">
        <v>8319</v>
      </c>
      <c r="S1009" s="9">
        <f t="shared" si="47"/>
        <v>42676.583599537036</v>
      </c>
    </row>
    <row r="1010" spans="1:19" ht="43.5" hidden="1" x14ac:dyDescent="0.3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45"/>
        <v>0</v>
      </c>
      <c r="P1010">
        <f t="shared" si="46"/>
        <v>250</v>
      </c>
      <c r="Q1010" t="s">
        <v>8317</v>
      </c>
      <c r="R1010" t="s">
        <v>8319</v>
      </c>
      <c r="S1010" s="9">
        <f t="shared" si="47"/>
        <v>42702.809201388889</v>
      </c>
    </row>
    <row r="1011" spans="1:19" ht="58" hidden="1" x14ac:dyDescent="0.3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45"/>
        <v>13</v>
      </c>
      <c r="P1011">
        <f t="shared" si="46"/>
        <v>65</v>
      </c>
      <c r="Q1011" t="s">
        <v>8317</v>
      </c>
      <c r="R1011" t="s">
        <v>8319</v>
      </c>
      <c r="S1011" s="9">
        <f t="shared" si="47"/>
        <v>42510.604699074072</v>
      </c>
    </row>
    <row r="1012" spans="1:19" ht="43.5" hidden="1" x14ac:dyDescent="0.3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45"/>
        <v>0</v>
      </c>
      <c r="P1012">
        <f t="shared" si="46"/>
        <v>55</v>
      </c>
      <c r="Q1012" t="s">
        <v>8317</v>
      </c>
      <c r="R1012" t="s">
        <v>8319</v>
      </c>
      <c r="S1012" s="9">
        <f t="shared" si="47"/>
        <v>42561.829421296294</v>
      </c>
    </row>
    <row r="1013" spans="1:19" ht="43.5" hidden="1" x14ac:dyDescent="0.3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45"/>
        <v>0</v>
      </c>
      <c r="P1013">
        <f t="shared" si="46"/>
        <v>75</v>
      </c>
      <c r="Q1013" t="s">
        <v>8317</v>
      </c>
      <c r="R1013" t="s">
        <v>8319</v>
      </c>
      <c r="S1013" s="9">
        <f t="shared" si="47"/>
        <v>41946.898090277777</v>
      </c>
    </row>
    <row r="1014" spans="1:19" ht="58" hidden="1" x14ac:dyDescent="0.3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45"/>
        <v>21535</v>
      </c>
      <c r="P1014">
        <f t="shared" si="46"/>
        <v>1389.36</v>
      </c>
      <c r="Q1014" t="s">
        <v>8317</v>
      </c>
      <c r="R1014" t="s">
        <v>8319</v>
      </c>
      <c r="S1014" s="9">
        <f t="shared" si="47"/>
        <v>42714.440416666665</v>
      </c>
    </row>
    <row r="1015" spans="1:19" ht="43.5" hidden="1" x14ac:dyDescent="0.3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45"/>
        <v>35</v>
      </c>
      <c r="P1015">
        <f t="shared" si="46"/>
        <v>95.91</v>
      </c>
      <c r="Q1015" t="s">
        <v>8317</v>
      </c>
      <c r="R1015" t="s">
        <v>8319</v>
      </c>
      <c r="S1015" s="9">
        <f t="shared" si="47"/>
        <v>42339.833981481483</v>
      </c>
    </row>
    <row r="1016" spans="1:19" ht="29" hidden="1" x14ac:dyDescent="0.3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45"/>
        <v>31</v>
      </c>
      <c r="P1016">
        <f t="shared" si="46"/>
        <v>191.25</v>
      </c>
      <c r="Q1016" t="s">
        <v>8317</v>
      </c>
      <c r="R1016" t="s">
        <v>8319</v>
      </c>
      <c r="S1016" s="9">
        <f t="shared" si="47"/>
        <v>41955.002488425926</v>
      </c>
    </row>
    <row r="1017" spans="1:19" ht="29" hidden="1" x14ac:dyDescent="0.3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45"/>
        <v>3</v>
      </c>
      <c r="P1017">
        <f t="shared" si="46"/>
        <v>40</v>
      </c>
      <c r="Q1017" t="s">
        <v>8317</v>
      </c>
      <c r="R1017" t="s">
        <v>8319</v>
      </c>
      <c r="S1017" s="9">
        <f t="shared" si="47"/>
        <v>42303.878414351857</v>
      </c>
    </row>
    <row r="1018" spans="1:19" ht="43.5" hidden="1" x14ac:dyDescent="0.3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45"/>
        <v>3</v>
      </c>
      <c r="P1018">
        <f t="shared" si="46"/>
        <v>74.790000000000006</v>
      </c>
      <c r="Q1018" t="s">
        <v>8317</v>
      </c>
      <c r="R1018" t="s">
        <v>8319</v>
      </c>
      <c r="S1018" s="9">
        <f t="shared" si="47"/>
        <v>42422.107129629629</v>
      </c>
    </row>
    <row r="1019" spans="1:19" ht="58" hidden="1" x14ac:dyDescent="0.3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45"/>
        <v>23</v>
      </c>
      <c r="P1019">
        <f t="shared" si="46"/>
        <v>161.12</v>
      </c>
      <c r="Q1019" t="s">
        <v>8317</v>
      </c>
      <c r="R1019" t="s">
        <v>8319</v>
      </c>
      <c r="S1019" s="9">
        <f t="shared" si="47"/>
        <v>42289.675173611111</v>
      </c>
    </row>
    <row r="1020" spans="1:19" ht="43.5" hidden="1" x14ac:dyDescent="0.3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45"/>
        <v>3</v>
      </c>
      <c r="P1020">
        <f t="shared" si="46"/>
        <v>88.71</v>
      </c>
      <c r="Q1020" t="s">
        <v>8317</v>
      </c>
      <c r="R1020" t="s">
        <v>8319</v>
      </c>
      <c r="S1020" s="9">
        <f t="shared" si="47"/>
        <v>42535.492280092592</v>
      </c>
    </row>
    <row r="1021" spans="1:19" ht="43.5" hidden="1" x14ac:dyDescent="0.3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45"/>
        <v>47</v>
      </c>
      <c r="P1021">
        <f t="shared" si="46"/>
        <v>53.25</v>
      </c>
      <c r="Q1021" t="s">
        <v>8317</v>
      </c>
      <c r="R1021" t="s">
        <v>8319</v>
      </c>
      <c r="S1021" s="9">
        <f t="shared" si="47"/>
        <v>42009.973946759259</v>
      </c>
    </row>
    <row r="1022" spans="1:19" ht="43.5" hidden="1" x14ac:dyDescent="0.3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45"/>
        <v>206</v>
      </c>
      <c r="P1022">
        <f t="shared" si="46"/>
        <v>106.2</v>
      </c>
      <c r="Q1022" t="s">
        <v>8323</v>
      </c>
      <c r="R1022" t="s">
        <v>8328</v>
      </c>
      <c r="S1022" s="9">
        <f t="shared" si="47"/>
        <v>42127.069548611107</v>
      </c>
    </row>
    <row r="1023" spans="1:19" ht="43.5" hidden="1" x14ac:dyDescent="0.3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45"/>
        <v>352</v>
      </c>
      <c r="P1023">
        <f t="shared" si="46"/>
        <v>22.08</v>
      </c>
      <c r="Q1023" t="s">
        <v>8323</v>
      </c>
      <c r="R1023" t="s">
        <v>8328</v>
      </c>
      <c r="S1023" s="9">
        <f t="shared" si="47"/>
        <v>42271.251979166671</v>
      </c>
    </row>
    <row r="1024" spans="1:19" ht="29" hidden="1" x14ac:dyDescent="0.3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45"/>
        <v>115</v>
      </c>
      <c r="P1024">
        <f t="shared" si="46"/>
        <v>31.05</v>
      </c>
      <c r="Q1024" t="s">
        <v>8323</v>
      </c>
      <c r="R1024" t="s">
        <v>8328</v>
      </c>
      <c r="S1024" s="9">
        <f t="shared" si="47"/>
        <v>42111.646724537044</v>
      </c>
    </row>
    <row r="1025" spans="1:19" ht="43.5" hidden="1" x14ac:dyDescent="0.3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45"/>
        <v>237</v>
      </c>
      <c r="P1025">
        <f t="shared" si="46"/>
        <v>36.21</v>
      </c>
      <c r="Q1025" t="s">
        <v>8323</v>
      </c>
      <c r="R1025" t="s">
        <v>8328</v>
      </c>
      <c r="S1025" s="9">
        <f t="shared" si="47"/>
        <v>42145.919687500005</v>
      </c>
    </row>
    <row r="1026" spans="1:19" ht="43.5" hidden="1" x14ac:dyDescent="0.3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ref="O1026:O1089" si="48">ROUND((E1026/D1026)*100,0)</f>
        <v>119</v>
      </c>
      <c r="P1026">
        <f t="shared" si="46"/>
        <v>388.98</v>
      </c>
      <c r="Q1026" t="s">
        <v>8323</v>
      </c>
      <c r="R1026" t="s">
        <v>8328</v>
      </c>
      <c r="S1026" s="9">
        <f t="shared" si="47"/>
        <v>42370.580590277779</v>
      </c>
    </row>
    <row r="1027" spans="1:19" ht="29" hidden="1" x14ac:dyDescent="0.3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si="48"/>
        <v>110</v>
      </c>
      <c r="P1027">
        <f t="shared" ref="P1027:P1090" si="49">IFERROR(ROUND(E1027/L1027,2),0)</f>
        <v>71.849999999999994</v>
      </c>
      <c r="Q1027" t="s">
        <v>8323</v>
      </c>
      <c r="R1027" t="s">
        <v>8328</v>
      </c>
      <c r="S1027" s="9">
        <f t="shared" ref="S1027:S1090" si="50">(((J1027/60)/60)/24)+DATE(1970,1,1)</f>
        <v>42049.833761574075</v>
      </c>
    </row>
    <row r="1028" spans="1:19" ht="58" hidden="1" x14ac:dyDescent="0.3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48"/>
        <v>100</v>
      </c>
      <c r="P1028">
        <f t="shared" si="49"/>
        <v>57.38</v>
      </c>
      <c r="Q1028" t="s">
        <v>8323</v>
      </c>
      <c r="R1028" t="s">
        <v>8328</v>
      </c>
      <c r="S1028" s="9">
        <f t="shared" si="50"/>
        <v>42426.407592592594</v>
      </c>
    </row>
    <row r="1029" spans="1:19" ht="43.5" hidden="1" x14ac:dyDescent="0.3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48"/>
        <v>103</v>
      </c>
      <c r="P1029">
        <f t="shared" si="49"/>
        <v>69.67</v>
      </c>
      <c r="Q1029" t="s">
        <v>8323</v>
      </c>
      <c r="R1029" t="s">
        <v>8328</v>
      </c>
      <c r="S1029" s="9">
        <f t="shared" si="50"/>
        <v>41905.034108796295</v>
      </c>
    </row>
    <row r="1030" spans="1:19" ht="43.5" hidden="1" x14ac:dyDescent="0.3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48"/>
        <v>117</v>
      </c>
      <c r="P1030">
        <f t="shared" si="49"/>
        <v>45.99</v>
      </c>
      <c r="Q1030" t="s">
        <v>8323</v>
      </c>
      <c r="R1030" t="s">
        <v>8328</v>
      </c>
      <c r="S1030" s="9">
        <f t="shared" si="50"/>
        <v>42755.627372685187</v>
      </c>
    </row>
    <row r="1031" spans="1:19" ht="29" hidden="1" x14ac:dyDescent="0.3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48"/>
        <v>112</v>
      </c>
      <c r="P1031">
        <f t="shared" si="49"/>
        <v>79.260000000000005</v>
      </c>
      <c r="Q1031" t="s">
        <v>8323</v>
      </c>
      <c r="R1031" t="s">
        <v>8328</v>
      </c>
      <c r="S1031" s="9">
        <f t="shared" si="50"/>
        <v>42044.711886574078</v>
      </c>
    </row>
    <row r="1032" spans="1:19" ht="29" hidden="1" x14ac:dyDescent="0.3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48"/>
        <v>342</v>
      </c>
      <c r="P1032">
        <f t="shared" si="49"/>
        <v>43.03</v>
      </c>
      <c r="Q1032" t="s">
        <v>8323</v>
      </c>
      <c r="R1032" t="s">
        <v>8328</v>
      </c>
      <c r="S1032" s="9">
        <f t="shared" si="50"/>
        <v>42611.483206018514</v>
      </c>
    </row>
    <row r="1033" spans="1:19" ht="58" hidden="1" x14ac:dyDescent="0.3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48"/>
        <v>107</v>
      </c>
      <c r="P1033">
        <f t="shared" si="49"/>
        <v>108.48</v>
      </c>
      <c r="Q1033" t="s">
        <v>8323</v>
      </c>
      <c r="R1033" t="s">
        <v>8328</v>
      </c>
      <c r="S1033" s="9">
        <f t="shared" si="50"/>
        <v>42324.764004629629</v>
      </c>
    </row>
    <row r="1034" spans="1:19" hidden="1" x14ac:dyDescent="0.3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48"/>
        <v>108</v>
      </c>
      <c r="P1034">
        <f t="shared" si="49"/>
        <v>61.03</v>
      </c>
      <c r="Q1034" t="s">
        <v>8323</v>
      </c>
      <c r="R1034" t="s">
        <v>8328</v>
      </c>
      <c r="S1034" s="9">
        <f t="shared" si="50"/>
        <v>42514.666956018518</v>
      </c>
    </row>
    <row r="1035" spans="1:19" ht="43.5" hidden="1" x14ac:dyDescent="0.3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48"/>
        <v>103</v>
      </c>
      <c r="P1035">
        <f t="shared" si="49"/>
        <v>50.59</v>
      </c>
      <c r="Q1035" t="s">
        <v>8323</v>
      </c>
      <c r="R1035" t="s">
        <v>8328</v>
      </c>
      <c r="S1035" s="9">
        <f t="shared" si="50"/>
        <v>42688.732407407413</v>
      </c>
    </row>
    <row r="1036" spans="1:19" ht="43.5" hidden="1" x14ac:dyDescent="0.3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48"/>
        <v>130</v>
      </c>
      <c r="P1036">
        <f t="shared" si="49"/>
        <v>39.159999999999997</v>
      </c>
      <c r="Q1036" t="s">
        <v>8323</v>
      </c>
      <c r="R1036" t="s">
        <v>8328</v>
      </c>
      <c r="S1036" s="9">
        <f t="shared" si="50"/>
        <v>42555.166712962964</v>
      </c>
    </row>
    <row r="1037" spans="1:19" ht="43.5" hidden="1" x14ac:dyDescent="0.3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48"/>
        <v>108</v>
      </c>
      <c r="P1037">
        <f t="shared" si="49"/>
        <v>65.16</v>
      </c>
      <c r="Q1037" t="s">
        <v>8323</v>
      </c>
      <c r="R1037" t="s">
        <v>8328</v>
      </c>
      <c r="S1037" s="9">
        <f t="shared" si="50"/>
        <v>42016.641435185185</v>
      </c>
    </row>
    <row r="1038" spans="1:19" ht="43.5" hidden="1" x14ac:dyDescent="0.3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48"/>
        <v>112</v>
      </c>
      <c r="P1038">
        <f t="shared" si="49"/>
        <v>23.96</v>
      </c>
      <c r="Q1038" t="s">
        <v>8323</v>
      </c>
      <c r="R1038" t="s">
        <v>8328</v>
      </c>
      <c r="S1038" s="9">
        <f t="shared" si="50"/>
        <v>41249.448958333334</v>
      </c>
    </row>
    <row r="1039" spans="1:19" ht="58" hidden="1" x14ac:dyDescent="0.3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48"/>
        <v>102</v>
      </c>
      <c r="P1039">
        <f t="shared" si="49"/>
        <v>48.62</v>
      </c>
      <c r="Q1039" t="s">
        <v>8323</v>
      </c>
      <c r="R1039" t="s">
        <v>8328</v>
      </c>
      <c r="S1039" s="9">
        <f t="shared" si="50"/>
        <v>42119.822476851856</v>
      </c>
    </row>
    <row r="1040" spans="1:19" ht="43.5" hidden="1" x14ac:dyDescent="0.3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48"/>
        <v>145</v>
      </c>
      <c r="P1040">
        <f t="shared" si="49"/>
        <v>35.74</v>
      </c>
      <c r="Q1040" t="s">
        <v>8323</v>
      </c>
      <c r="R1040" t="s">
        <v>8328</v>
      </c>
      <c r="S1040" s="9">
        <f t="shared" si="50"/>
        <v>42418.231747685189</v>
      </c>
    </row>
    <row r="1041" spans="1:19" ht="58" hidden="1" x14ac:dyDescent="0.3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48"/>
        <v>128</v>
      </c>
      <c r="P1041">
        <f t="shared" si="49"/>
        <v>21.37</v>
      </c>
      <c r="Q1041" t="s">
        <v>8323</v>
      </c>
      <c r="R1041" t="s">
        <v>8328</v>
      </c>
      <c r="S1041" s="9">
        <f t="shared" si="50"/>
        <v>42692.109328703707</v>
      </c>
    </row>
    <row r="1042" spans="1:19" ht="43.5" hidden="1" x14ac:dyDescent="0.3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48"/>
        <v>0</v>
      </c>
      <c r="P1042">
        <f t="shared" si="49"/>
        <v>250</v>
      </c>
      <c r="Q1042" t="s">
        <v>8329</v>
      </c>
      <c r="R1042" t="s">
        <v>8330</v>
      </c>
      <c r="S1042" s="9">
        <f t="shared" si="50"/>
        <v>42579.708437499998</v>
      </c>
    </row>
    <row r="1043" spans="1:19" ht="43.5" hidden="1" x14ac:dyDescent="0.3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48"/>
        <v>0</v>
      </c>
      <c r="P1043">
        <f t="shared" si="49"/>
        <v>0</v>
      </c>
      <c r="Q1043" t="s">
        <v>8329</v>
      </c>
      <c r="R1043" t="s">
        <v>8330</v>
      </c>
      <c r="S1043" s="9">
        <f t="shared" si="50"/>
        <v>41831.060092592597</v>
      </c>
    </row>
    <row r="1044" spans="1:19" ht="43.5" hidden="1" x14ac:dyDescent="0.3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48"/>
        <v>2</v>
      </c>
      <c r="P1044">
        <f t="shared" si="49"/>
        <v>10</v>
      </c>
      <c r="Q1044" t="s">
        <v>8329</v>
      </c>
      <c r="R1044" t="s">
        <v>8330</v>
      </c>
      <c r="S1044" s="9">
        <f t="shared" si="50"/>
        <v>41851.696157407408</v>
      </c>
    </row>
    <row r="1045" spans="1:19" ht="43.5" hidden="1" x14ac:dyDescent="0.3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48"/>
        <v>9</v>
      </c>
      <c r="P1045">
        <f t="shared" si="49"/>
        <v>29.24</v>
      </c>
      <c r="Q1045" t="s">
        <v>8329</v>
      </c>
      <c r="R1045" t="s">
        <v>8330</v>
      </c>
      <c r="S1045" s="9">
        <f t="shared" si="50"/>
        <v>42114.252951388888</v>
      </c>
    </row>
    <row r="1046" spans="1:19" ht="43.5" hidden="1" x14ac:dyDescent="0.3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48"/>
        <v>0</v>
      </c>
      <c r="P1046">
        <f t="shared" si="49"/>
        <v>3</v>
      </c>
      <c r="Q1046" t="s">
        <v>8329</v>
      </c>
      <c r="R1046" t="s">
        <v>8330</v>
      </c>
      <c r="S1046" s="9">
        <f t="shared" si="50"/>
        <v>42011.925937499997</v>
      </c>
    </row>
    <row r="1047" spans="1:19" ht="43.5" hidden="1" x14ac:dyDescent="0.3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48"/>
        <v>3</v>
      </c>
      <c r="P1047">
        <f t="shared" si="49"/>
        <v>33.25</v>
      </c>
      <c r="Q1047" t="s">
        <v>8329</v>
      </c>
      <c r="R1047" t="s">
        <v>8330</v>
      </c>
      <c r="S1047" s="9">
        <f t="shared" si="50"/>
        <v>41844.874421296299</v>
      </c>
    </row>
    <row r="1048" spans="1:19" ht="43.5" hidden="1" x14ac:dyDescent="0.3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48"/>
        <v>0</v>
      </c>
      <c r="P1048">
        <f t="shared" si="49"/>
        <v>0</v>
      </c>
      <c r="Q1048" t="s">
        <v>8329</v>
      </c>
      <c r="R1048" t="s">
        <v>8330</v>
      </c>
      <c r="S1048" s="9">
        <f t="shared" si="50"/>
        <v>42319.851388888885</v>
      </c>
    </row>
    <row r="1049" spans="1:19" ht="43.5" hidden="1" x14ac:dyDescent="0.3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48"/>
        <v>0</v>
      </c>
      <c r="P1049">
        <f t="shared" si="49"/>
        <v>1</v>
      </c>
      <c r="Q1049" t="s">
        <v>8329</v>
      </c>
      <c r="R1049" t="s">
        <v>8330</v>
      </c>
      <c r="S1049" s="9">
        <f t="shared" si="50"/>
        <v>41918.818460648145</v>
      </c>
    </row>
    <row r="1050" spans="1:19" ht="43.5" hidden="1" x14ac:dyDescent="0.3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48"/>
        <v>1</v>
      </c>
      <c r="P1050">
        <f t="shared" si="49"/>
        <v>53</v>
      </c>
      <c r="Q1050" t="s">
        <v>8329</v>
      </c>
      <c r="R1050" t="s">
        <v>8330</v>
      </c>
      <c r="S1050" s="9">
        <f t="shared" si="50"/>
        <v>42598.053113425922</v>
      </c>
    </row>
    <row r="1051" spans="1:19" hidden="1" x14ac:dyDescent="0.35">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48"/>
        <v>0</v>
      </c>
      <c r="P1051">
        <f t="shared" si="49"/>
        <v>0</v>
      </c>
      <c r="Q1051" t="s">
        <v>8329</v>
      </c>
      <c r="R1051" t="s">
        <v>8330</v>
      </c>
      <c r="S1051" s="9">
        <f t="shared" si="50"/>
        <v>42382.431076388893</v>
      </c>
    </row>
    <row r="1052" spans="1:19" ht="29" hidden="1" x14ac:dyDescent="0.3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48"/>
        <v>0</v>
      </c>
      <c r="P1052">
        <f t="shared" si="49"/>
        <v>0</v>
      </c>
      <c r="Q1052" t="s">
        <v>8329</v>
      </c>
      <c r="R1052" t="s">
        <v>8330</v>
      </c>
      <c r="S1052" s="9">
        <f t="shared" si="50"/>
        <v>42231.7971875</v>
      </c>
    </row>
    <row r="1053" spans="1:19" ht="43.5" hidden="1" x14ac:dyDescent="0.3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48"/>
        <v>0</v>
      </c>
      <c r="P1053">
        <f t="shared" si="49"/>
        <v>0</v>
      </c>
      <c r="Q1053" t="s">
        <v>8329</v>
      </c>
      <c r="R1053" t="s">
        <v>8330</v>
      </c>
      <c r="S1053" s="9">
        <f t="shared" si="50"/>
        <v>41850.014178240745</v>
      </c>
    </row>
    <row r="1054" spans="1:19" ht="58" hidden="1" x14ac:dyDescent="0.35">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48"/>
        <v>0</v>
      </c>
      <c r="P1054">
        <f t="shared" si="49"/>
        <v>0</v>
      </c>
      <c r="Q1054" t="s">
        <v>8329</v>
      </c>
      <c r="R1054" t="s">
        <v>8330</v>
      </c>
      <c r="S1054" s="9">
        <f t="shared" si="50"/>
        <v>42483.797395833331</v>
      </c>
    </row>
    <row r="1055" spans="1:19" ht="43.5" hidden="1" x14ac:dyDescent="0.3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48"/>
        <v>1</v>
      </c>
      <c r="P1055">
        <f t="shared" si="49"/>
        <v>15</v>
      </c>
      <c r="Q1055" t="s">
        <v>8329</v>
      </c>
      <c r="R1055" t="s">
        <v>8330</v>
      </c>
      <c r="S1055" s="9">
        <f t="shared" si="50"/>
        <v>42775.172824074078</v>
      </c>
    </row>
    <row r="1056" spans="1:19" ht="58" hidden="1" x14ac:dyDescent="0.3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48"/>
        <v>0</v>
      </c>
      <c r="P1056">
        <f t="shared" si="49"/>
        <v>0</v>
      </c>
      <c r="Q1056" t="s">
        <v>8329</v>
      </c>
      <c r="R1056" t="s">
        <v>8330</v>
      </c>
      <c r="S1056" s="9">
        <f t="shared" si="50"/>
        <v>41831.851840277777</v>
      </c>
    </row>
    <row r="1057" spans="1:19" ht="43.5" hidden="1" x14ac:dyDescent="0.3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48"/>
        <v>0</v>
      </c>
      <c r="P1057">
        <f t="shared" si="49"/>
        <v>0</v>
      </c>
      <c r="Q1057" t="s">
        <v>8329</v>
      </c>
      <c r="R1057" t="s">
        <v>8330</v>
      </c>
      <c r="S1057" s="9">
        <f t="shared" si="50"/>
        <v>42406.992418981477</v>
      </c>
    </row>
    <row r="1058" spans="1:19" ht="58" hidden="1" x14ac:dyDescent="0.3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48"/>
        <v>0</v>
      </c>
      <c r="P1058">
        <f t="shared" si="49"/>
        <v>0</v>
      </c>
      <c r="Q1058" t="s">
        <v>8329</v>
      </c>
      <c r="R1058" t="s">
        <v>8330</v>
      </c>
      <c r="S1058" s="9">
        <f t="shared" si="50"/>
        <v>42058.719641203701</v>
      </c>
    </row>
    <row r="1059" spans="1:19" ht="43.5" hidden="1" x14ac:dyDescent="0.3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48"/>
        <v>0</v>
      </c>
      <c r="P1059">
        <f t="shared" si="49"/>
        <v>0</v>
      </c>
      <c r="Q1059" t="s">
        <v>8329</v>
      </c>
      <c r="R1059" t="s">
        <v>8330</v>
      </c>
      <c r="S1059" s="9">
        <f t="shared" si="50"/>
        <v>42678.871331018512</v>
      </c>
    </row>
    <row r="1060" spans="1:19" ht="43.5" hidden="1" x14ac:dyDescent="0.3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48"/>
        <v>0</v>
      </c>
      <c r="P1060">
        <f t="shared" si="49"/>
        <v>0</v>
      </c>
      <c r="Q1060" t="s">
        <v>8329</v>
      </c>
      <c r="R1060" t="s">
        <v>8330</v>
      </c>
      <c r="S1060" s="9">
        <f t="shared" si="50"/>
        <v>42047.900960648149</v>
      </c>
    </row>
    <row r="1061" spans="1:19" hidden="1" x14ac:dyDescent="0.35">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48"/>
        <v>0</v>
      </c>
      <c r="P1061">
        <f t="shared" si="49"/>
        <v>0</v>
      </c>
      <c r="Q1061" t="s">
        <v>8329</v>
      </c>
      <c r="R1061" t="s">
        <v>8330</v>
      </c>
      <c r="S1061" s="9">
        <f t="shared" si="50"/>
        <v>42046.79</v>
      </c>
    </row>
    <row r="1062" spans="1:19" ht="43.5" hidden="1" x14ac:dyDescent="0.3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48"/>
        <v>1</v>
      </c>
      <c r="P1062">
        <f t="shared" si="49"/>
        <v>50</v>
      </c>
      <c r="Q1062" t="s">
        <v>8329</v>
      </c>
      <c r="R1062" t="s">
        <v>8330</v>
      </c>
      <c r="S1062" s="9">
        <f t="shared" si="50"/>
        <v>42079.913113425922</v>
      </c>
    </row>
    <row r="1063" spans="1:19" ht="29" hidden="1" x14ac:dyDescent="0.3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48"/>
        <v>0</v>
      </c>
      <c r="P1063">
        <f t="shared" si="49"/>
        <v>0</v>
      </c>
      <c r="Q1063" t="s">
        <v>8329</v>
      </c>
      <c r="R1063" t="s">
        <v>8330</v>
      </c>
      <c r="S1063" s="9">
        <f t="shared" si="50"/>
        <v>42432.276712962965</v>
      </c>
    </row>
    <row r="1064" spans="1:19" hidden="1" x14ac:dyDescent="0.35">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48"/>
        <v>95</v>
      </c>
      <c r="P1064">
        <f t="shared" si="49"/>
        <v>47.5</v>
      </c>
      <c r="Q1064" t="s">
        <v>8329</v>
      </c>
      <c r="R1064" t="s">
        <v>8330</v>
      </c>
      <c r="S1064" s="9">
        <f t="shared" si="50"/>
        <v>42556.807187500002</v>
      </c>
    </row>
    <row r="1065" spans="1:19" ht="43.5" hidden="1" x14ac:dyDescent="0.3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48"/>
        <v>0</v>
      </c>
      <c r="P1065">
        <f t="shared" si="49"/>
        <v>0</v>
      </c>
      <c r="Q1065" t="s">
        <v>8329</v>
      </c>
      <c r="R1065" t="s">
        <v>8330</v>
      </c>
      <c r="S1065" s="9">
        <f t="shared" si="50"/>
        <v>42583.030810185184</v>
      </c>
    </row>
    <row r="1066" spans="1:19" ht="43.5" hidden="1" x14ac:dyDescent="0.3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48"/>
        <v>9</v>
      </c>
      <c r="P1066">
        <f t="shared" si="49"/>
        <v>65.67</v>
      </c>
      <c r="Q1066" t="s">
        <v>8331</v>
      </c>
      <c r="R1066" t="s">
        <v>8332</v>
      </c>
      <c r="S1066" s="9">
        <f t="shared" si="50"/>
        <v>41417.228043981479</v>
      </c>
    </row>
    <row r="1067" spans="1:19" ht="43.5" hidden="1" x14ac:dyDescent="0.3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48"/>
        <v>3</v>
      </c>
      <c r="P1067">
        <f t="shared" si="49"/>
        <v>16.2</v>
      </c>
      <c r="Q1067" t="s">
        <v>8331</v>
      </c>
      <c r="R1067" t="s">
        <v>8332</v>
      </c>
      <c r="S1067" s="9">
        <f t="shared" si="50"/>
        <v>41661.381041666667</v>
      </c>
    </row>
    <row r="1068" spans="1:19" ht="43.5" hidden="1" x14ac:dyDescent="0.3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48"/>
        <v>3</v>
      </c>
      <c r="P1068">
        <f t="shared" si="49"/>
        <v>34.130000000000003</v>
      </c>
      <c r="Q1068" t="s">
        <v>8331</v>
      </c>
      <c r="R1068" t="s">
        <v>8332</v>
      </c>
      <c r="S1068" s="9">
        <f t="shared" si="50"/>
        <v>41445.962754629632</v>
      </c>
    </row>
    <row r="1069" spans="1:19" ht="43.5" hidden="1" x14ac:dyDescent="0.3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48"/>
        <v>26</v>
      </c>
      <c r="P1069">
        <f t="shared" si="49"/>
        <v>13</v>
      </c>
      <c r="Q1069" t="s">
        <v>8331</v>
      </c>
      <c r="R1069" t="s">
        <v>8332</v>
      </c>
      <c r="S1069" s="9">
        <f t="shared" si="50"/>
        <v>41599.855682870373</v>
      </c>
    </row>
    <row r="1070" spans="1:19" ht="58" hidden="1" x14ac:dyDescent="0.3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48"/>
        <v>0</v>
      </c>
      <c r="P1070">
        <f t="shared" si="49"/>
        <v>11.25</v>
      </c>
      <c r="Q1070" t="s">
        <v>8331</v>
      </c>
      <c r="R1070" t="s">
        <v>8332</v>
      </c>
      <c r="S1070" s="9">
        <f t="shared" si="50"/>
        <v>42440.371111111104</v>
      </c>
    </row>
    <row r="1071" spans="1:19" ht="43.5" hidden="1" x14ac:dyDescent="0.3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48"/>
        <v>39</v>
      </c>
      <c r="P1071">
        <f t="shared" si="49"/>
        <v>40.479999999999997</v>
      </c>
      <c r="Q1071" t="s">
        <v>8331</v>
      </c>
      <c r="R1071" t="s">
        <v>8332</v>
      </c>
      <c r="S1071" s="9">
        <f t="shared" si="50"/>
        <v>41572.229849537034</v>
      </c>
    </row>
    <row r="1072" spans="1:19" ht="43.5" hidden="1" x14ac:dyDescent="0.3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48"/>
        <v>1</v>
      </c>
      <c r="P1072">
        <f t="shared" si="49"/>
        <v>35</v>
      </c>
      <c r="Q1072" t="s">
        <v>8331</v>
      </c>
      <c r="R1072" t="s">
        <v>8332</v>
      </c>
      <c r="S1072" s="9">
        <f t="shared" si="50"/>
        <v>41163.011828703704</v>
      </c>
    </row>
    <row r="1073" spans="1:19" ht="43.5" hidden="1" x14ac:dyDescent="0.3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48"/>
        <v>0</v>
      </c>
      <c r="P1073">
        <f t="shared" si="49"/>
        <v>0</v>
      </c>
      <c r="Q1073" t="s">
        <v>8331</v>
      </c>
      <c r="R1073" t="s">
        <v>8332</v>
      </c>
      <c r="S1073" s="9">
        <f t="shared" si="50"/>
        <v>42295.753391203703</v>
      </c>
    </row>
    <row r="1074" spans="1:19" ht="43.5" hidden="1" x14ac:dyDescent="0.3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48"/>
        <v>0</v>
      </c>
      <c r="P1074">
        <f t="shared" si="49"/>
        <v>12.75</v>
      </c>
      <c r="Q1074" t="s">
        <v>8331</v>
      </c>
      <c r="R1074" t="s">
        <v>8332</v>
      </c>
      <c r="S1074" s="9">
        <f t="shared" si="50"/>
        <v>41645.832141203704</v>
      </c>
    </row>
    <row r="1075" spans="1:19" ht="29" hidden="1" x14ac:dyDescent="0.3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48"/>
        <v>1</v>
      </c>
      <c r="P1075">
        <f t="shared" si="49"/>
        <v>10</v>
      </c>
      <c r="Q1075" t="s">
        <v>8331</v>
      </c>
      <c r="R1075" t="s">
        <v>8332</v>
      </c>
      <c r="S1075" s="9">
        <f t="shared" si="50"/>
        <v>40802.964594907404</v>
      </c>
    </row>
    <row r="1076" spans="1:19" ht="58" hidden="1" x14ac:dyDescent="0.3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48"/>
        <v>6</v>
      </c>
      <c r="P1076">
        <f t="shared" si="49"/>
        <v>113.57</v>
      </c>
      <c r="Q1076" t="s">
        <v>8331</v>
      </c>
      <c r="R1076" t="s">
        <v>8332</v>
      </c>
      <c r="S1076" s="9">
        <f t="shared" si="50"/>
        <v>41613.172974537039</v>
      </c>
    </row>
    <row r="1077" spans="1:19" ht="29" hidden="1" x14ac:dyDescent="0.3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48"/>
        <v>5</v>
      </c>
      <c r="P1077">
        <f t="shared" si="49"/>
        <v>15</v>
      </c>
      <c r="Q1077" t="s">
        <v>8331</v>
      </c>
      <c r="R1077" t="s">
        <v>8332</v>
      </c>
      <c r="S1077" s="9">
        <f t="shared" si="50"/>
        <v>41005.904120370367</v>
      </c>
    </row>
    <row r="1078" spans="1:19" ht="43.5" hidden="1" x14ac:dyDescent="0.3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48"/>
        <v>63</v>
      </c>
      <c r="P1078">
        <f t="shared" si="49"/>
        <v>48.28</v>
      </c>
      <c r="Q1078" t="s">
        <v>8331</v>
      </c>
      <c r="R1078" t="s">
        <v>8332</v>
      </c>
      <c r="S1078" s="9">
        <f t="shared" si="50"/>
        <v>41838.377893518518</v>
      </c>
    </row>
    <row r="1079" spans="1:19" ht="43.5" hidden="1" x14ac:dyDescent="0.3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48"/>
        <v>29</v>
      </c>
      <c r="P1079">
        <f t="shared" si="49"/>
        <v>43.98</v>
      </c>
      <c r="Q1079" t="s">
        <v>8331</v>
      </c>
      <c r="R1079" t="s">
        <v>8332</v>
      </c>
      <c r="S1079" s="9">
        <f t="shared" si="50"/>
        <v>42353.16679398148</v>
      </c>
    </row>
    <row r="1080" spans="1:19" ht="58" hidden="1" x14ac:dyDescent="0.3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48"/>
        <v>8</v>
      </c>
      <c r="P1080">
        <f t="shared" si="49"/>
        <v>9</v>
      </c>
      <c r="Q1080" t="s">
        <v>8331</v>
      </c>
      <c r="R1080" t="s">
        <v>8332</v>
      </c>
      <c r="S1080" s="9">
        <f t="shared" si="50"/>
        <v>40701.195844907408</v>
      </c>
    </row>
    <row r="1081" spans="1:19" ht="43.5" hidden="1" x14ac:dyDescent="0.3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48"/>
        <v>3</v>
      </c>
      <c r="P1081">
        <f t="shared" si="49"/>
        <v>37.67</v>
      </c>
      <c r="Q1081" t="s">
        <v>8331</v>
      </c>
      <c r="R1081" t="s">
        <v>8332</v>
      </c>
      <c r="S1081" s="9">
        <f t="shared" si="50"/>
        <v>42479.566388888896</v>
      </c>
    </row>
    <row r="1082" spans="1:19" ht="43.5" hidden="1" x14ac:dyDescent="0.3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48"/>
        <v>9</v>
      </c>
      <c r="P1082">
        <f t="shared" si="49"/>
        <v>18.579999999999998</v>
      </c>
      <c r="Q1082" t="s">
        <v>8331</v>
      </c>
      <c r="R1082" t="s">
        <v>8332</v>
      </c>
      <c r="S1082" s="9">
        <f t="shared" si="50"/>
        <v>41740.138113425928</v>
      </c>
    </row>
    <row r="1083" spans="1:19" ht="43.5" hidden="1" x14ac:dyDescent="0.3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48"/>
        <v>0</v>
      </c>
      <c r="P1083">
        <f t="shared" si="49"/>
        <v>3</v>
      </c>
      <c r="Q1083" t="s">
        <v>8331</v>
      </c>
      <c r="R1083" t="s">
        <v>8332</v>
      </c>
      <c r="S1083" s="9">
        <f t="shared" si="50"/>
        <v>42002.926990740743</v>
      </c>
    </row>
    <row r="1084" spans="1:19" ht="43.5" hidden="1" x14ac:dyDescent="0.3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48"/>
        <v>1</v>
      </c>
      <c r="P1084">
        <f t="shared" si="49"/>
        <v>18.670000000000002</v>
      </c>
      <c r="Q1084" t="s">
        <v>8331</v>
      </c>
      <c r="R1084" t="s">
        <v>8332</v>
      </c>
      <c r="S1084" s="9">
        <f t="shared" si="50"/>
        <v>41101.906111111115</v>
      </c>
    </row>
    <row r="1085" spans="1:19" ht="58" hidden="1" x14ac:dyDescent="0.3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48"/>
        <v>1</v>
      </c>
      <c r="P1085">
        <f t="shared" si="49"/>
        <v>410</v>
      </c>
      <c r="Q1085" t="s">
        <v>8331</v>
      </c>
      <c r="R1085" t="s">
        <v>8332</v>
      </c>
      <c r="S1085" s="9">
        <f t="shared" si="50"/>
        <v>41793.659525462965</v>
      </c>
    </row>
    <row r="1086" spans="1:19" hidden="1" x14ac:dyDescent="0.35">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48"/>
        <v>0</v>
      </c>
      <c r="P1086">
        <f t="shared" si="49"/>
        <v>0</v>
      </c>
      <c r="Q1086" t="s">
        <v>8331</v>
      </c>
      <c r="R1086" t="s">
        <v>8332</v>
      </c>
      <c r="S1086" s="9">
        <f t="shared" si="50"/>
        <v>41829.912083333329</v>
      </c>
    </row>
    <row r="1087" spans="1:19" ht="43.5" hidden="1" x14ac:dyDescent="0.3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48"/>
        <v>3</v>
      </c>
      <c r="P1087">
        <f t="shared" si="49"/>
        <v>114</v>
      </c>
      <c r="Q1087" t="s">
        <v>8331</v>
      </c>
      <c r="R1087" t="s">
        <v>8332</v>
      </c>
      <c r="S1087" s="9">
        <f t="shared" si="50"/>
        <v>42413.671006944445</v>
      </c>
    </row>
    <row r="1088" spans="1:19" hidden="1" x14ac:dyDescent="0.3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48"/>
        <v>0</v>
      </c>
      <c r="P1088">
        <f t="shared" si="49"/>
        <v>7.5</v>
      </c>
      <c r="Q1088" t="s">
        <v>8331</v>
      </c>
      <c r="R1088" t="s">
        <v>8332</v>
      </c>
      <c r="S1088" s="9">
        <f t="shared" si="50"/>
        <v>41845.866793981484</v>
      </c>
    </row>
    <row r="1089" spans="1:19" ht="43.5" hidden="1" x14ac:dyDescent="0.3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48"/>
        <v>0</v>
      </c>
      <c r="P1089">
        <f t="shared" si="49"/>
        <v>0</v>
      </c>
      <c r="Q1089" t="s">
        <v>8331</v>
      </c>
      <c r="R1089" t="s">
        <v>8332</v>
      </c>
      <c r="S1089" s="9">
        <f t="shared" si="50"/>
        <v>41775.713969907411</v>
      </c>
    </row>
    <row r="1090" spans="1:19" ht="29" hidden="1" x14ac:dyDescent="0.3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ref="O1090:O1153" si="51">ROUND((E1090/D1090)*100,0)</f>
        <v>14</v>
      </c>
      <c r="P1090">
        <f t="shared" si="49"/>
        <v>43.42</v>
      </c>
      <c r="Q1090" t="s">
        <v>8331</v>
      </c>
      <c r="R1090" t="s">
        <v>8332</v>
      </c>
      <c r="S1090" s="9">
        <f t="shared" si="50"/>
        <v>41723.799386574072</v>
      </c>
    </row>
    <row r="1091" spans="1:19" ht="29" hidden="1" x14ac:dyDescent="0.3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si="51"/>
        <v>8</v>
      </c>
      <c r="P1091">
        <f t="shared" ref="P1091:P1154" si="52">IFERROR(ROUND(E1091/L1091,2),0)</f>
        <v>23.96</v>
      </c>
      <c r="Q1091" t="s">
        <v>8331</v>
      </c>
      <c r="R1091" t="s">
        <v>8332</v>
      </c>
      <c r="S1091" s="9">
        <f t="shared" ref="S1091:S1154" si="53">(((J1091/60)/60)/24)+DATE(1970,1,1)</f>
        <v>42151.189525462964</v>
      </c>
    </row>
    <row r="1092" spans="1:19" ht="43.5" hidden="1" x14ac:dyDescent="0.3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51"/>
        <v>0</v>
      </c>
      <c r="P1092">
        <f t="shared" si="52"/>
        <v>5</v>
      </c>
      <c r="Q1092" t="s">
        <v>8331</v>
      </c>
      <c r="R1092" t="s">
        <v>8332</v>
      </c>
      <c r="S1092" s="9">
        <f t="shared" si="53"/>
        <v>42123.185798611114</v>
      </c>
    </row>
    <row r="1093" spans="1:19" ht="43.5" hidden="1" x14ac:dyDescent="0.3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51"/>
        <v>13</v>
      </c>
      <c r="P1093">
        <f t="shared" si="52"/>
        <v>12.5</v>
      </c>
      <c r="Q1093" t="s">
        <v>8331</v>
      </c>
      <c r="R1093" t="s">
        <v>8332</v>
      </c>
      <c r="S1093" s="9">
        <f t="shared" si="53"/>
        <v>42440.820277777777</v>
      </c>
    </row>
    <row r="1094" spans="1:19" ht="58" hidden="1" x14ac:dyDescent="0.35">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51"/>
        <v>1</v>
      </c>
      <c r="P1094">
        <f t="shared" si="52"/>
        <v>3</v>
      </c>
      <c r="Q1094" t="s">
        <v>8331</v>
      </c>
      <c r="R1094" t="s">
        <v>8332</v>
      </c>
      <c r="S1094" s="9">
        <f t="shared" si="53"/>
        <v>41250.025902777779</v>
      </c>
    </row>
    <row r="1095" spans="1:19" ht="43.5" hidden="1" x14ac:dyDescent="0.3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51"/>
        <v>14</v>
      </c>
      <c r="P1095">
        <f t="shared" si="52"/>
        <v>10.56</v>
      </c>
      <c r="Q1095" t="s">
        <v>8331</v>
      </c>
      <c r="R1095" t="s">
        <v>8332</v>
      </c>
      <c r="S1095" s="9">
        <f t="shared" si="53"/>
        <v>42396.973807870367</v>
      </c>
    </row>
    <row r="1096" spans="1:19" ht="43.5" hidden="1" x14ac:dyDescent="0.3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51"/>
        <v>18</v>
      </c>
      <c r="P1096">
        <f t="shared" si="52"/>
        <v>122</v>
      </c>
      <c r="Q1096" t="s">
        <v>8331</v>
      </c>
      <c r="R1096" t="s">
        <v>8332</v>
      </c>
      <c r="S1096" s="9">
        <f t="shared" si="53"/>
        <v>40795.713344907403</v>
      </c>
    </row>
    <row r="1097" spans="1:19" ht="43.5" hidden="1" x14ac:dyDescent="0.3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51"/>
        <v>5</v>
      </c>
      <c r="P1097">
        <f t="shared" si="52"/>
        <v>267.81</v>
      </c>
      <c r="Q1097" t="s">
        <v>8331</v>
      </c>
      <c r="R1097" t="s">
        <v>8332</v>
      </c>
      <c r="S1097" s="9">
        <f t="shared" si="53"/>
        <v>41486.537268518521</v>
      </c>
    </row>
    <row r="1098" spans="1:19" ht="43.5" hidden="1" x14ac:dyDescent="0.3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51"/>
        <v>18</v>
      </c>
      <c r="P1098">
        <f t="shared" si="52"/>
        <v>74.209999999999994</v>
      </c>
      <c r="Q1098" t="s">
        <v>8331</v>
      </c>
      <c r="R1098" t="s">
        <v>8332</v>
      </c>
      <c r="S1098" s="9">
        <f t="shared" si="53"/>
        <v>41885.51798611111</v>
      </c>
    </row>
    <row r="1099" spans="1:19" ht="43.5" hidden="1" x14ac:dyDescent="0.3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51"/>
        <v>0</v>
      </c>
      <c r="P1099">
        <f t="shared" si="52"/>
        <v>6.71</v>
      </c>
      <c r="Q1099" t="s">
        <v>8331</v>
      </c>
      <c r="R1099" t="s">
        <v>8332</v>
      </c>
      <c r="S1099" s="9">
        <f t="shared" si="53"/>
        <v>41660.792557870373</v>
      </c>
    </row>
    <row r="1100" spans="1:19" ht="29" hidden="1" x14ac:dyDescent="0.3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51"/>
        <v>7</v>
      </c>
      <c r="P1100">
        <f t="shared" si="52"/>
        <v>81.95</v>
      </c>
      <c r="Q1100" t="s">
        <v>8331</v>
      </c>
      <c r="R1100" t="s">
        <v>8332</v>
      </c>
      <c r="S1100" s="9">
        <f t="shared" si="53"/>
        <v>41712.762673611112</v>
      </c>
    </row>
    <row r="1101" spans="1:19" ht="58" hidden="1" x14ac:dyDescent="0.3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51"/>
        <v>1</v>
      </c>
      <c r="P1101">
        <f t="shared" si="52"/>
        <v>25</v>
      </c>
      <c r="Q1101" t="s">
        <v>8331</v>
      </c>
      <c r="R1101" t="s">
        <v>8332</v>
      </c>
      <c r="S1101" s="9">
        <f t="shared" si="53"/>
        <v>42107.836435185185</v>
      </c>
    </row>
    <row r="1102" spans="1:19" ht="43.5" hidden="1" x14ac:dyDescent="0.3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51"/>
        <v>3</v>
      </c>
      <c r="P1102">
        <f t="shared" si="52"/>
        <v>10</v>
      </c>
      <c r="Q1102" t="s">
        <v>8331</v>
      </c>
      <c r="R1102" t="s">
        <v>8332</v>
      </c>
      <c r="S1102" s="9">
        <f t="shared" si="53"/>
        <v>42384.110775462963</v>
      </c>
    </row>
    <row r="1103" spans="1:19" ht="29" hidden="1" x14ac:dyDescent="0.3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51"/>
        <v>0</v>
      </c>
      <c r="P1103">
        <f t="shared" si="52"/>
        <v>6.83</v>
      </c>
      <c r="Q1103" t="s">
        <v>8331</v>
      </c>
      <c r="R1103" t="s">
        <v>8332</v>
      </c>
      <c r="S1103" s="9">
        <f t="shared" si="53"/>
        <v>42538.77243055556</v>
      </c>
    </row>
    <row r="1104" spans="1:19" ht="58" hidden="1" x14ac:dyDescent="0.3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51"/>
        <v>5</v>
      </c>
      <c r="P1104">
        <f t="shared" si="52"/>
        <v>17.71</v>
      </c>
      <c r="Q1104" t="s">
        <v>8331</v>
      </c>
      <c r="R1104" t="s">
        <v>8332</v>
      </c>
      <c r="S1104" s="9">
        <f t="shared" si="53"/>
        <v>41577.045428240745</v>
      </c>
    </row>
    <row r="1105" spans="1:19" ht="43.5" hidden="1" x14ac:dyDescent="0.3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51"/>
        <v>2</v>
      </c>
      <c r="P1105">
        <f t="shared" si="52"/>
        <v>16.2</v>
      </c>
      <c r="Q1105" t="s">
        <v>8331</v>
      </c>
      <c r="R1105" t="s">
        <v>8332</v>
      </c>
      <c r="S1105" s="9">
        <f t="shared" si="53"/>
        <v>42479.22210648148</v>
      </c>
    </row>
    <row r="1106" spans="1:19" ht="43.5" hidden="1" x14ac:dyDescent="0.3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51"/>
        <v>5</v>
      </c>
      <c r="P1106">
        <f t="shared" si="52"/>
        <v>80.3</v>
      </c>
      <c r="Q1106" t="s">
        <v>8331</v>
      </c>
      <c r="R1106" t="s">
        <v>8332</v>
      </c>
      <c r="S1106" s="9">
        <f t="shared" si="53"/>
        <v>41771.40996527778</v>
      </c>
    </row>
    <row r="1107" spans="1:19" ht="58" hidden="1" x14ac:dyDescent="0.3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51"/>
        <v>0</v>
      </c>
      <c r="P1107">
        <f t="shared" si="52"/>
        <v>71.55</v>
      </c>
      <c r="Q1107" t="s">
        <v>8331</v>
      </c>
      <c r="R1107" t="s">
        <v>8332</v>
      </c>
      <c r="S1107" s="9">
        <f t="shared" si="53"/>
        <v>41692.135729166665</v>
      </c>
    </row>
    <row r="1108" spans="1:19" ht="43.5" hidden="1" x14ac:dyDescent="0.3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51"/>
        <v>41</v>
      </c>
      <c r="P1108">
        <f t="shared" si="52"/>
        <v>23.57</v>
      </c>
      <c r="Q1108" t="s">
        <v>8331</v>
      </c>
      <c r="R1108" t="s">
        <v>8332</v>
      </c>
      <c r="S1108" s="9">
        <f t="shared" si="53"/>
        <v>40973.740451388891</v>
      </c>
    </row>
    <row r="1109" spans="1:19" ht="58" hidden="1" x14ac:dyDescent="0.35">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51"/>
        <v>0</v>
      </c>
      <c r="P1109">
        <f t="shared" si="52"/>
        <v>0</v>
      </c>
      <c r="Q1109" t="s">
        <v>8331</v>
      </c>
      <c r="R1109" t="s">
        <v>8332</v>
      </c>
      <c r="S1109" s="9">
        <f t="shared" si="53"/>
        <v>41813.861388888887</v>
      </c>
    </row>
    <row r="1110" spans="1:19" ht="58" hidden="1" x14ac:dyDescent="0.3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51"/>
        <v>3</v>
      </c>
      <c r="P1110">
        <f t="shared" si="52"/>
        <v>34.880000000000003</v>
      </c>
      <c r="Q1110" t="s">
        <v>8331</v>
      </c>
      <c r="R1110" t="s">
        <v>8332</v>
      </c>
      <c r="S1110" s="9">
        <f t="shared" si="53"/>
        <v>40952.636979166666</v>
      </c>
    </row>
    <row r="1111" spans="1:19" ht="43.5" hidden="1" x14ac:dyDescent="0.3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51"/>
        <v>0</v>
      </c>
      <c r="P1111">
        <f t="shared" si="52"/>
        <v>15</v>
      </c>
      <c r="Q1111" t="s">
        <v>8331</v>
      </c>
      <c r="R1111" t="s">
        <v>8332</v>
      </c>
      <c r="S1111" s="9">
        <f t="shared" si="53"/>
        <v>42662.752199074079</v>
      </c>
    </row>
    <row r="1112" spans="1:19" ht="43.5" hidden="1" x14ac:dyDescent="0.3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51"/>
        <v>1</v>
      </c>
      <c r="P1112">
        <f t="shared" si="52"/>
        <v>23.18</v>
      </c>
      <c r="Q1112" t="s">
        <v>8331</v>
      </c>
      <c r="R1112" t="s">
        <v>8332</v>
      </c>
      <c r="S1112" s="9">
        <f t="shared" si="53"/>
        <v>41220.933124999996</v>
      </c>
    </row>
    <row r="1113" spans="1:19" ht="43.5" hidden="1" x14ac:dyDescent="0.3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51"/>
        <v>0</v>
      </c>
      <c r="P1113">
        <f t="shared" si="52"/>
        <v>1</v>
      </c>
      <c r="Q1113" t="s">
        <v>8331</v>
      </c>
      <c r="R1113" t="s">
        <v>8332</v>
      </c>
      <c r="S1113" s="9">
        <f t="shared" si="53"/>
        <v>42347.203587962969</v>
      </c>
    </row>
    <row r="1114" spans="1:19" ht="43.5" hidden="1" x14ac:dyDescent="0.3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51"/>
        <v>36</v>
      </c>
      <c r="P1114">
        <f t="shared" si="52"/>
        <v>100.23</v>
      </c>
      <c r="Q1114" t="s">
        <v>8331</v>
      </c>
      <c r="R1114" t="s">
        <v>8332</v>
      </c>
      <c r="S1114" s="9">
        <f t="shared" si="53"/>
        <v>41963.759386574078</v>
      </c>
    </row>
    <row r="1115" spans="1:19" ht="43.5" hidden="1" x14ac:dyDescent="0.3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51"/>
        <v>1</v>
      </c>
      <c r="P1115">
        <f t="shared" si="52"/>
        <v>5</v>
      </c>
      <c r="Q1115" t="s">
        <v>8331</v>
      </c>
      <c r="R1115" t="s">
        <v>8332</v>
      </c>
      <c r="S1115" s="9">
        <f t="shared" si="53"/>
        <v>41835.977083333331</v>
      </c>
    </row>
    <row r="1116" spans="1:19" ht="43.5" hidden="1" x14ac:dyDescent="0.3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51"/>
        <v>0</v>
      </c>
      <c r="P1116">
        <f t="shared" si="52"/>
        <v>3.33</v>
      </c>
      <c r="Q1116" t="s">
        <v>8331</v>
      </c>
      <c r="R1116" t="s">
        <v>8332</v>
      </c>
      <c r="S1116" s="9">
        <f t="shared" si="53"/>
        <v>41526.345914351856</v>
      </c>
    </row>
    <row r="1117" spans="1:19" ht="58" hidden="1" x14ac:dyDescent="0.3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51"/>
        <v>0</v>
      </c>
      <c r="P1117">
        <f t="shared" si="52"/>
        <v>13.25</v>
      </c>
      <c r="Q1117" t="s">
        <v>8331</v>
      </c>
      <c r="R1117" t="s">
        <v>8332</v>
      </c>
      <c r="S1117" s="9">
        <f t="shared" si="53"/>
        <v>42429.695543981477</v>
      </c>
    </row>
    <row r="1118" spans="1:19" ht="43.5" hidden="1" x14ac:dyDescent="0.3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51"/>
        <v>0</v>
      </c>
      <c r="P1118">
        <f t="shared" si="52"/>
        <v>17.850000000000001</v>
      </c>
      <c r="Q1118" t="s">
        <v>8331</v>
      </c>
      <c r="R1118" t="s">
        <v>8332</v>
      </c>
      <c r="S1118" s="9">
        <f t="shared" si="53"/>
        <v>41009.847314814811</v>
      </c>
    </row>
    <row r="1119" spans="1:19" ht="43.5" hidden="1" x14ac:dyDescent="0.3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51"/>
        <v>8</v>
      </c>
      <c r="P1119">
        <f t="shared" si="52"/>
        <v>10.38</v>
      </c>
      <c r="Q1119" t="s">
        <v>8331</v>
      </c>
      <c r="R1119" t="s">
        <v>8332</v>
      </c>
      <c r="S1119" s="9">
        <f t="shared" si="53"/>
        <v>42333.598530092597</v>
      </c>
    </row>
    <row r="1120" spans="1:19" ht="43.5" hidden="1" x14ac:dyDescent="0.3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51"/>
        <v>2</v>
      </c>
      <c r="P1120">
        <f t="shared" si="52"/>
        <v>36.33</v>
      </c>
      <c r="Q1120" t="s">
        <v>8331</v>
      </c>
      <c r="R1120" t="s">
        <v>8332</v>
      </c>
      <c r="S1120" s="9">
        <f t="shared" si="53"/>
        <v>41704.16642361111</v>
      </c>
    </row>
    <row r="1121" spans="1:19" ht="58" hidden="1" x14ac:dyDescent="0.3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51"/>
        <v>0</v>
      </c>
      <c r="P1121">
        <f t="shared" si="52"/>
        <v>5</v>
      </c>
      <c r="Q1121" t="s">
        <v>8331</v>
      </c>
      <c r="R1121" t="s">
        <v>8332</v>
      </c>
      <c r="S1121" s="9">
        <f t="shared" si="53"/>
        <v>41722.792407407411</v>
      </c>
    </row>
    <row r="1122" spans="1:19" ht="43.5" hidden="1" x14ac:dyDescent="0.3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51"/>
        <v>0</v>
      </c>
      <c r="P1122">
        <f t="shared" si="52"/>
        <v>0</v>
      </c>
      <c r="Q1122" t="s">
        <v>8331</v>
      </c>
      <c r="R1122" t="s">
        <v>8332</v>
      </c>
      <c r="S1122" s="9">
        <f t="shared" si="53"/>
        <v>40799.872685185182</v>
      </c>
    </row>
    <row r="1123" spans="1:19" ht="43.5" hidden="1" x14ac:dyDescent="0.3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51"/>
        <v>0</v>
      </c>
      <c r="P1123">
        <f t="shared" si="52"/>
        <v>5.8</v>
      </c>
      <c r="Q1123" t="s">
        <v>8331</v>
      </c>
      <c r="R1123" t="s">
        <v>8332</v>
      </c>
      <c r="S1123" s="9">
        <f t="shared" si="53"/>
        <v>42412.934212962966</v>
      </c>
    </row>
    <row r="1124" spans="1:19" ht="58" hidden="1" x14ac:dyDescent="0.3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51"/>
        <v>0</v>
      </c>
      <c r="P1124">
        <f t="shared" si="52"/>
        <v>0</v>
      </c>
      <c r="Q1124" t="s">
        <v>8331</v>
      </c>
      <c r="R1124" t="s">
        <v>8332</v>
      </c>
      <c r="S1124" s="9">
        <f t="shared" si="53"/>
        <v>41410.703993055555</v>
      </c>
    </row>
    <row r="1125" spans="1:19" ht="43.5" hidden="1" x14ac:dyDescent="0.3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51"/>
        <v>0</v>
      </c>
      <c r="P1125">
        <f t="shared" si="52"/>
        <v>3.67</v>
      </c>
      <c r="Q1125" t="s">
        <v>8331</v>
      </c>
      <c r="R1125" t="s">
        <v>8332</v>
      </c>
      <c r="S1125" s="9">
        <f t="shared" si="53"/>
        <v>41718.5237037037</v>
      </c>
    </row>
    <row r="1126" spans="1:19" ht="43.5" hidden="1" x14ac:dyDescent="0.3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51"/>
        <v>0</v>
      </c>
      <c r="P1126">
        <f t="shared" si="52"/>
        <v>60.71</v>
      </c>
      <c r="Q1126" t="s">
        <v>8331</v>
      </c>
      <c r="R1126" t="s">
        <v>8333</v>
      </c>
      <c r="S1126" s="9">
        <f t="shared" si="53"/>
        <v>42094.667256944449</v>
      </c>
    </row>
    <row r="1127" spans="1:19" ht="58" hidden="1" x14ac:dyDescent="0.3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51"/>
        <v>0</v>
      </c>
      <c r="P1127">
        <f t="shared" si="52"/>
        <v>0</v>
      </c>
      <c r="Q1127" t="s">
        <v>8331</v>
      </c>
      <c r="R1127" t="s">
        <v>8333</v>
      </c>
      <c r="S1127" s="9">
        <f t="shared" si="53"/>
        <v>42212.624189814815</v>
      </c>
    </row>
    <row r="1128" spans="1:19" ht="43.5" hidden="1" x14ac:dyDescent="0.3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51"/>
        <v>1</v>
      </c>
      <c r="P1128">
        <f t="shared" si="52"/>
        <v>5</v>
      </c>
      <c r="Q1128" t="s">
        <v>8331</v>
      </c>
      <c r="R1128" t="s">
        <v>8333</v>
      </c>
      <c r="S1128" s="9">
        <f t="shared" si="53"/>
        <v>42535.327476851846</v>
      </c>
    </row>
    <row r="1129" spans="1:19" ht="58" hidden="1" x14ac:dyDescent="0.3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51"/>
        <v>2</v>
      </c>
      <c r="P1129">
        <f t="shared" si="52"/>
        <v>25.43</v>
      </c>
      <c r="Q1129" t="s">
        <v>8331</v>
      </c>
      <c r="R1129" t="s">
        <v>8333</v>
      </c>
      <c r="S1129" s="9">
        <f t="shared" si="53"/>
        <v>41926.854166666664</v>
      </c>
    </row>
    <row r="1130" spans="1:19" hidden="1" x14ac:dyDescent="0.35">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51"/>
        <v>0</v>
      </c>
      <c r="P1130">
        <f t="shared" si="52"/>
        <v>1</v>
      </c>
      <c r="Q1130" t="s">
        <v>8331</v>
      </c>
      <c r="R1130" t="s">
        <v>8333</v>
      </c>
      <c r="S1130" s="9">
        <f t="shared" si="53"/>
        <v>41828.649502314816</v>
      </c>
    </row>
    <row r="1131" spans="1:19" ht="43.5" hidden="1" x14ac:dyDescent="0.3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51"/>
        <v>0</v>
      </c>
      <c r="P1131">
        <f t="shared" si="52"/>
        <v>10.5</v>
      </c>
      <c r="Q1131" t="s">
        <v>8331</v>
      </c>
      <c r="R1131" t="s">
        <v>8333</v>
      </c>
      <c r="S1131" s="9">
        <f t="shared" si="53"/>
        <v>42496.264965277776</v>
      </c>
    </row>
    <row r="1132" spans="1:19" ht="43.5" hidden="1" x14ac:dyDescent="0.3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51"/>
        <v>0</v>
      </c>
      <c r="P1132">
        <f t="shared" si="52"/>
        <v>3.67</v>
      </c>
      <c r="Q1132" t="s">
        <v>8331</v>
      </c>
      <c r="R1132" t="s">
        <v>8333</v>
      </c>
      <c r="S1132" s="9">
        <f t="shared" si="53"/>
        <v>41908.996527777781</v>
      </c>
    </row>
    <row r="1133" spans="1:19" ht="43.5" hidden="1" x14ac:dyDescent="0.3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51"/>
        <v>0</v>
      </c>
      <c r="P1133">
        <f t="shared" si="52"/>
        <v>0</v>
      </c>
      <c r="Q1133" t="s">
        <v>8331</v>
      </c>
      <c r="R1133" t="s">
        <v>8333</v>
      </c>
      <c r="S1133" s="9">
        <f t="shared" si="53"/>
        <v>42332.908194444448</v>
      </c>
    </row>
    <row r="1134" spans="1:19" ht="43.5" hidden="1" x14ac:dyDescent="0.3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51"/>
        <v>14</v>
      </c>
      <c r="P1134">
        <f t="shared" si="52"/>
        <v>110.62</v>
      </c>
      <c r="Q1134" t="s">
        <v>8331</v>
      </c>
      <c r="R1134" t="s">
        <v>8333</v>
      </c>
      <c r="S1134" s="9">
        <f t="shared" si="53"/>
        <v>42706.115405092598</v>
      </c>
    </row>
    <row r="1135" spans="1:19" ht="43.5" hidden="1" x14ac:dyDescent="0.3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51"/>
        <v>1</v>
      </c>
      <c r="P1135">
        <f t="shared" si="52"/>
        <v>20</v>
      </c>
      <c r="Q1135" t="s">
        <v>8331</v>
      </c>
      <c r="R1135" t="s">
        <v>8333</v>
      </c>
      <c r="S1135" s="9">
        <f t="shared" si="53"/>
        <v>41821.407187500001</v>
      </c>
    </row>
    <row r="1136" spans="1:19" ht="43.5" hidden="1" x14ac:dyDescent="0.3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51"/>
        <v>0</v>
      </c>
      <c r="P1136">
        <f t="shared" si="52"/>
        <v>1</v>
      </c>
      <c r="Q1136" t="s">
        <v>8331</v>
      </c>
      <c r="R1136" t="s">
        <v>8333</v>
      </c>
      <c r="S1136" s="9">
        <f t="shared" si="53"/>
        <v>41958.285046296296</v>
      </c>
    </row>
    <row r="1137" spans="1:19" ht="58" hidden="1" x14ac:dyDescent="0.35">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51"/>
        <v>5</v>
      </c>
      <c r="P1137">
        <f t="shared" si="52"/>
        <v>50</v>
      </c>
      <c r="Q1137" t="s">
        <v>8331</v>
      </c>
      <c r="R1137" t="s">
        <v>8333</v>
      </c>
      <c r="S1137" s="9">
        <f t="shared" si="53"/>
        <v>42558.989513888882</v>
      </c>
    </row>
    <row r="1138" spans="1:19" ht="43.5" hidden="1" x14ac:dyDescent="0.3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51"/>
        <v>6</v>
      </c>
      <c r="P1138">
        <f t="shared" si="52"/>
        <v>45</v>
      </c>
      <c r="Q1138" t="s">
        <v>8331</v>
      </c>
      <c r="R1138" t="s">
        <v>8333</v>
      </c>
      <c r="S1138" s="9">
        <f t="shared" si="53"/>
        <v>42327.671631944439</v>
      </c>
    </row>
    <row r="1139" spans="1:19" ht="43.5" hidden="1" x14ac:dyDescent="0.3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51"/>
        <v>40</v>
      </c>
      <c r="P1139">
        <f t="shared" si="52"/>
        <v>253.21</v>
      </c>
      <c r="Q1139" t="s">
        <v>8331</v>
      </c>
      <c r="R1139" t="s">
        <v>8333</v>
      </c>
      <c r="S1139" s="9">
        <f t="shared" si="53"/>
        <v>42453.819687499999</v>
      </c>
    </row>
    <row r="1140" spans="1:19" ht="43.5" hidden="1" x14ac:dyDescent="0.3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51"/>
        <v>0</v>
      </c>
      <c r="P1140">
        <f t="shared" si="52"/>
        <v>31.25</v>
      </c>
      <c r="Q1140" t="s">
        <v>8331</v>
      </c>
      <c r="R1140" t="s">
        <v>8333</v>
      </c>
      <c r="S1140" s="9">
        <f t="shared" si="53"/>
        <v>42736.9066087963</v>
      </c>
    </row>
    <row r="1141" spans="1:19" ht="43.5" hidden="1" x14ac:dyDescent="0.3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51"/>
        <v>0</v>
      </c>
      <c r="P1141">
        <f t="shared" si="52"/>
        <v>5</v>
      </c>
      <c r="Q1141" t="s">
        <v>8331</v>
      </c>
      <c r="R1141" t="s">
        <v>8333</v>
      </c>
      <c r="S1141" s="9">
        <f t="shared" si="53"/>
        <v>41975.347523148142</v>
      </c>
    </row>
    <row r="1142" spans="1:19" ht="43.5" hidden="1" x14ac:dyDescent="0.3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51"/>
        <v>0</v>
      </c>
      <c r="P1142">
        <f t="shared" si="52"/>
        <v>0</v>
      </c>
      <c r="Q1142" t="s">
        <v>8331</v>
      </c>
      <c r="R1142" t="s">
        <v>8333</v>
      </c>
      <c r="S1142" s="9">
        <f t="shared" si="53"/>
        <v>42192.462048611109</v>
      </c>
    </row>
    <row r="1143" spans="1:19" hidden="1" x14ac:dyDescent="0.35">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51"/>
        <v>0</v>
      </c>
      <c r="P1143">
        <f t="shared" si="52"/>
        <v>0</v>
      </c>
      <c r="Q1143" t="s">
        <v>8331</v>
      </c>
      <c r="R1143" t="s">
        <v>8333</v>
      </c>
      <c r="S1143" s="9">
        <f t="shared" si="53"/>
        <v>42164.699652777781</v>
      </c>
    </row>
    <row r="1144" spans="1:19" ht="43.5" hidden="1" x14ac:dyDescent="0.3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51"/>
        <v>0</v>
      </c>
      <c r="P1144">
        <f t="shared" si="52"/>
        <v>0</v>
      </c>
      <c r="Q1144" t="s">
        <v>8331</v>
      </c>
      <c r="R1144" t="s">
        <v>8333</v>
      </c>
      <c r="S1144" s="9">
        <f t="shared" si="53"/>
        <v>42022.006099537044</v>
      </c>
    </row>
    <row r="1145" spans="1:19" ht="43.5" hidden="1" x14ac:dyDescent="0.3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51"/>
        <v>0</v>
      </c>
      <c r="P1145">
        <f t="shared" si="52"/>
        <v>23.25</v>
      </c>
      <c r="Q1145" t="s">
        <v>8331</v>
      </c>
      <c r="R1145" t="s">
        <v>8333</v>
      </c>
      <c r="S1145" s="9">
        <f t="shared" si="53"/>
        <v>42325.19358796296</v>
      </c>
    </row>
    <row r="1146" spans="1:19" ht="43.5" hidden="1" x14ac:dyDescent="0.3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51"/>
        <v>0</v>
      </c>
      <c r="P1146">
        <f t="shared" si="52"/>
        <v>0</v>
      </c>
      <c r="Q1146" t="s">
        <v>8334</v>
      </c>
      <c r="R1146" t="s">
        <v>8335</v>
      </c>
      <c r="S1146" s="9">
        <f t="shared" si="53"/>
        <v>42093.181944444441</v>
      </c>
    </row>
    <row r="1147" spans="1:19" ht="43.5" hidden="1" x14ac:dyDescent="0.3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51"/>
        <v>0</v>
      </c>
      <c r="P1147">
        <f t="shared" si="52"/>
        <v>100</v>
      </c>
      <c r="Q1147" t="s">
        <v>8334</v>
      </c>
      <c r="R1147" t="s">
        <v>8335</v>
      </c>
      <c r="S1147" s="9">
        <f t="shared" si="53"/>
        <v>41854.747592592597</v>
      </c>
    </row>
    <row r="1148" spans="1:19" ht="43.5" hidden="1" x14ac:dyDescent="0.3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51"/>
        <v>9</v>
      </c>
      <c r="P1148">
        <f t="shared" si="52"/>
        <v>44.17</v>
      </c>
      <c r="Q1148" t="s">
        <v>8334</v>
      </c>
      <c r="R1148" t="s">
        <v>8335</v>
      </c>
      <c r="S1148" s="9">
        <f t="shared" si="53"/>
        <v>41723.9533912037</v>
      </c>
    </row>
    <row r="1149" spans="1:19" ht="43.5" hidden="1" x14ac:dyDescent="0.3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51"/>
        <v>0</v>
      </c>
      <c r="P1149">
        <f t="shared" si="52"/>
        <v>0</v>
      </c>
      <c r="Q1149" t="s">
        <v>8334</v>
      </c>
      <c r="R1149" t="s">
        <v>8335</v>
      </c>
      <c r="S1149" s="9">
        <f t="shared" si="53"/>
        <v>41871.972025462965</v>
      </c>
    </row>
    <row r="1150" spans="1:19" ht="29" hidden="1" x14ac:dyDescent="0.3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51"/>
        <v>0</v>
      </c>
      <c r="P1150">
        <f t="shared" si="52"/>
        <v>24.33</v>
      </c>
      <c r="Q1150" t="s">
        <v>8334</v>
      </c>
      <c r="R1150" t="s">
        <v>8335</v>
      </c>
      <c r="S1150" s="9">
        <f t="shared" si="53"/>
        <v>42675.171076388884</v>
      </c>
    </row>
    <row r="1151" spans="1:19" ht="29" hidden="1" x14ac:dyDescent="0.3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51"/>
        <v>0</v>
      </c>
      <c r="P1151">
        <f t="shared" si="52"/>
        <v>37.5</v>
      </c>
      <c r="Q1151" t="s">
        <v>8334</v>
      </c>
      <c r="R1151" t="s">
        <v>8335</v>
      </c>
      <c r="S1151" s="9">
        <f t="shared" si="53"/>
        <v>42507.71025462963</v>
      </c>
    </row>
    <row r="1152" spans="1:19" ht="29" hidden="1" x14ac:dyDescent="0.3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51"/>
        <v>10</v>
      </c>
      <c r="P1152">
        <f t="shared" si="52"/>
        <v>42</v>
      </c>
      <c r="Q1152" t="s">
        <v>8334</v>
      </c>
      <c r="R1152" t="s">
        <v>8335</v>
      </c>
      <c r="S1152" s="9">
        <f t="shared" si="53"/>
        <v>42317.954571759255</v>
      </c>
    </row>
    <row r="1153" spans="1:19" ht="58" hidden="1" x14ac:dyDescent="0.3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51"/>
        <v>0</v>
      </c>
      <c r="P1153">
        <f t="shared" si="52"/>
        <v>0</v>
      </c>
      <c r="Q1153" t="s">
        <v>8334</v>
      </c>
      <c r="R1153" t="s">
        <v>8335</v>
      </c>
      <c r="S1153" s="9">
        <f t="shared" si="53"/>
        <v>42224.102581018517</v>
      </c>
    </row>
    <row r="1154" spans="1:19" hidden="1" x14ac:dyDescent="0.3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ref="O1154:O1217" si="54">ROUND((E1154/D1154)*100,0)</f>
        <v>6</v>
      </c>
      <c r="P1154">
        <f t="shared" si="52"/>
        <v>60.73</v>
      </c>
      <c r="Q1154" t="s">
        <v>8334</v>
      </c>
      <c r="R1154" t="s">
        <v>8335</v>
      </c>
      <c r="S1154" s="9">
        <f t="shared" si="53"/>
        <v>42109.709629629629</v>
      </c>
    </row>
    <row r="1155" spans="1:19" ht="29" hidden="1" x14ac:dyDescent="0.3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si="54"/>
        <v>1</v>
      </c>
      <c r="P1155">
        <f t="shared" ref="P1155:P1218" si="55">IFERROR(ROUND(E1155/L1155,2),0)</f>
        <v>50</v>
      </c>
      <c r="Q1155" t="s">
        <v>8334</v>
      </c>
      <c r="R1155" t="s">
        <v>8335</v>
      </c>
      <c r="S1155" s="9">
        <f t="shared" ref="S1155:S1218" si="56">(((J1155/60)/60)/24)+DATE(1970,1,1)</f>
        <v>42143.714178240742</v>
      </c>
    </row>
    <row r="1156" spans="1:19" ht="43.5" hidden="1" x14ac:dyDescent="0.3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54"/>
        <v>7</v>
      </c>
      <c r="P1156">
        <f t="shared" si="55"/>
        <v>108.33</v>
      </c>
      <c r="Q1156" t="s">
        <v>8334</v>
      </c>
      <c r="R1156" t="s">
        <v>8335</v>
      </c>
      <c r="S1156" s="9">
        <f t="shared" si="56"/>
        <v>42223.108865740738</v>
      </c>
    </row>
    <row r="1157" spans="1:19" ht="43.5" hidden="1" x14ac:dyDescent="0.3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54"/>
        <v>1</v>
      </c>
      <c r="P1157">
        <f t="shared" si="55"/>
        <v>23.5</v>
      </c>
      <c r="Q1157" t="s">
        <v>8334</v>
      </c>
      <c r="R1157" t="s">
        <v>8335</v>
      </c>
      <c r="S1157" s="9">
        <f t="shared" si="56"/>
        <v>41835.763981481483</v>
      </c>
    </row>
    <row r="1158" spans="1:19" ht="43.5" hidden="1" x14ac:dyDescent="0.3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54"/>
        <v>0</v>
      </c>
      <c r="P1158">
        <f t="shared" si="55"/>
        <v>0</v>
      </c>
      <c r="Q1158" t="s">
        <v>8334</v>
      </c>
      <c r="R1158" t="s">
        <v>8335</v>
      </c>
      <c r="S1158" s="9">
        <f t="shared" si="56"/>
        <v>42029.07131944444</v>
      </c>
    </row>
    <row r="1159" spans="1:19" ht="43.5" hidden="1" x14ac:dyDescent="0.3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54"/>
        <v>2</v>
      </c>
      <c r="P1159">
        <f t="shared" si="55"/>
        <v>50.33</v>
      </c>
      <c r="Q1159" t="s">
        <v>8334</v>
      </c>
      <c r="R1159" t="s">
        <v>8335</v>
      </c>
      <c r="S1159" s="9">
        <f t="shared" si="56"/>
        <v>41918.628240740742</v>
      </c>
    </row>
    <row r="1160" spans="1:19" ht="43.5" hidden="1" x14ac:dyDescent="0.3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54"/>
        <v>0</v>
      </c>
      <c r="P1160">
        <f t="shared" si="55"/>
        <v>11.67</v>
      </c>
      <c r="Q1160" t="s">
        <v>8334</v>
      </c>
      <c r="R1160" t="s">
        <v>8335</v>
      </c>
      <c r="S1160" s="9">
        <f t="shared" si="56"/>
        <v>41952.09175925926</v>
      </c>
    </row>
    <row r="1161" spans="1:19" ht="43.5" hidden="1" x14ac:dyDescent="0.3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54"/>
        <v>0</v>
      </c>
      <c r="P1161">
        <f t="shared" si="55"/>
        <v>0</v>
      </c>
      <c r="Q1161" t="s">
        <v>8334</v>
      </c>
      <c r="R1161" t="s">
        <v>8335</v>
      </c>
      <c r="S1161" s="9">
        <f t="shared" si="56"/>
        <v>42154.726446759261</v>
      </c>
    </row>
    <row r="1162" spans="1:19" ht="43.5" hidden="1" x14ac:dyDescent="0.3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54"/>
        <v>4</v>
      </c>
      <c r="P1162">
        <f t="shared" si="55"/>
        <v>60.79</v>
      </c>
      <c r="Q1162" t="s">
        <v>8334</v>
      </c>
      <c r="R1162" t="s">
        <v>8335</v>
      </c>
      <c r="S1162" s="9">
        <f t="shared" si="56"/>
        <v>42061.154930555553</v>
      </c>
    </row>
    <row r="1163" spans="1:19" ht="43.5" hidden="1" x14ac:dyDescent="0.3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54"/>
        <v>0</v>
      </c>
      <c r="P1163">
        <f t="shared" si="55"/>
        <v>0</v>
      </c>
      <c r="Q1163" t="s">
        <v>8334</v>
      </c>
      <c r="R1163" t="s">
        <v>8335</v>
      </c>
      <c r="S1163" s="9">
        <f t="shared" si="56"/>
        <v>42122.629502314812</v>
      </c>
    </row>
    <row r="1164" spans="1:19" ht="58" hidden="1" x14ac:dyDescent="0.3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54"/>
        <v>0</v>
      </c>
      <c r="P1164">
        <f t="shared" si="55"/>
        <v>17.5</v>
      </c>
      <c r="Q1164" t="s">
        <v>8334</v>
      </c>
      <c r="R1164" t="s">
        <v>8335</v>
      </c>
      <c r="S1164" s="9">
        <f t="shared" si="56"/>
        <v>41876.683611111112</v>
      </c>
    </row>
    <row r="1165" spans="1:19" ht="43.5" hidden="1" x14ac:dyDescent="0.3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54"/>
        <v>0</v>
      </c>
      <c r="P1165">
        <f t="shared" si="55"/>
        <v>0</v>
      </c>
      <c r="Q1165" t="s">
        <v>8334</v>
      </c>
      <c r="R1165" t="s">
        <v>8335</v>
      </c>
      <c r="S1165" s="9">
        <f t="shared" si="56"/>
        <v>41830.723611111112</v>
      </c>
    </row>
    <row r="1166" spans="1:19" ht="58" hidden="1" x14ac:dyDescent="0.35">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54"/>
        <v>0</v>
      </c>
      <c r="P1166">
        <f t="shared" si="55"/>
        <v>0</v>
      </c>
      <c r="Q1166" t="s">
        <v>8334</v>
      </c>
      <c r="R1166" t="s">
        <v>8335</v>
      </c>
      <c r="S1166" s="9">
        <f t="shared" si="56"/>
        <v>42509.724328703705</v>
      </c>
    </row>
    <row r="1167" spans="1:19" ht="43.5" hidden="1" x14ac:dyDescent="0.3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54"/>
        <v>21</v>
      </c>
      <c r="P1167">
        <f t="shared" si="55"/>
        <v>82.82</v>
      </c>
      <c r="Q1167" t="s">
        <v>8334</v>
      </c>
      <c r="R1167" t="s">
        <v>8335</v>
      </c>
      <c r="S1167" s="9">
        <f t="shared" si="56"/>
        <v>41792.214467592588</v>
      </c>
    </row>
    <row r="1168" spans="1:19" ht="43.5" hidden="1" x14ac:dyDescent="0.3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54"/>
        <v>19</v>
      </c>
      <c r="P1168">
        <f t="shared" si="55"/>
        <v>358.88</v>
      </c>
      <c r="Q1168" t="s">
        <v>8334</v>
      </c>
      <c r="R1168" t="s">
        <v>8335</v>
      </c>
      <c r="S1168" s="9">
        <f t="shared" si="56"/>
        <v>42150.485439814816</v>
      </c>
    </row>
    <row r="1169" spans="1:19" ht="43.5" hidden="1" x14ac:dyDescent="0.3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54"/>
        <v>2</v>
      </c>
      <c r="P1169">
        <f t="shared" si="55"/>
        <v>61.19</v>
      </c>
      <c r="Q1169" t="s">
        <v>8334</v>
      </c>
      <c r="R1169" t="s">
        <v>8335</v>
      </c>
      <c r="S1169" s="9">
        <f t="shared" si="56"/>
        <v>41863.734895833331</v>
      </c>
    </row>
    <row r="1170" spans="1:19" ht="43.5" hidden="1" x14ac:dyDescent="0.3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54"/>
        <v>6</v>
      </c>
      <c r="P1170">
        <f t="shared" si="55"/>
        <v>340</v>
      </c>
      <c r="Q1170" t="s">
        <v>8334</v>
      </c>
      <c r="R1170" t="s">
        <v>8335</v>
      </c>
      <c r="S1170" s="9">
        <f t="shared" si="56"/>
        <v>42605.053993055553</v>
      </c>
    </row>
    <row r="1171" spans="1:19" ht="43.5" hidden="1" x14ac:dyDescent="0.3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54"/>
        <v>0</v>
      </c>
      <c r="P1171">
        <f t="shared" si="55"/>
        <v>5.67</v>
      </c>
      <c r="Q1171" t="s">
        <v>8334</v>
      </c>
      <c r="R1171" t="s">
        <v>8335</v>
      </c>
      <c r="S1171" s="9">
        <f t="shared" si="56"/>
        <v>42027.353738425925</v>
      </c>
    </row>
    <row r="1172" spans="1:19" ht="43.5" hidden="1" x14ac:dyDescent="0.3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54"/>
        <v>0</v>
      </c>
      <c r="P1172">
        <f t="shared" si="55"/>
        <v>50</v>
      </c>
      <c r="Q1172" t="s">
        <v>8334</v>
      </c>
      <c r="R1172" t="s">
        <v>8335</v>
      </c>
      <c r="S1172" s="9">
        <f t="shared" si="56"/>
        <v>42124.893182870372</v>
      </c>
    </row>
    <row r="1173" spans="1:19" ht="43.5" hidden="1" x14ac:dyDescent="0.3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54"/>
        <v>0</v>
      </c>
      <c r="P1173">
        <f t="shared" si="55"/>
        <v>25</v>
      </c>
      <c r="Q1173" t="s">
        <v>8334</v>
      </c>
      <c r="R1173" t="s">
        <v>8335</v>
      </c>
      <c r="S1173" s="9">
        <f t="shared" si="56"/>
        <v>41938.804710648146</v>
      </c>
    </row>
    <row r="1174" spans="1:19" ht="29" hidden="1" x14ac:dyDescent="0.35">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54"/>
        <v>0</v>
      </c>
      <c r="P1174">
        <f t="shared" si="55"/>
        <v>0</v>
      </c>
      <c r="Q1174" t="s">
        <v>8334</v>
      </c>
      <c r="R1174" t="s">
        <v>8335</v>
      </c>
      <c r="S1174" s="9">
        <f t="shared" si="56"/>
        <v>41841.682314814818</v>
      </c>
    </row>
    <row r="1175" spans="1:19" ht="43.5" hidden="1" x14ac:dyDescent="0.3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54"/>
        <v>0</v>
      </c>
      <c r="P1175">
        <f t="shared" si="55"/>
        <v>30</v>
      </c>
      <c r="Q1175" t="s">
        <v>8334</v>
      </c>
      <c r="R1175" t="s">
        <v>8335</v>
      </c>
      <c r="S1175" s="9">
        <f t="shared" si="56"/>
        <v>42184.185844907406</v>
      </c>
    </row>
    <row r="1176" spans="1:19" ht="43.5" hidden="1" x14ac:dyDescent="0.3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54"/>
        <v>6</v>
      </c>
      <c r="P1176">
        <f t="shared" si="55"/>
        <v>46.63</v>
      </c>
      <c r="Q1176" t="s">
        <v>8334</v>
      </c>
      <c r="R1176" t="s">
        <v>8335</v>
      </c>
      <c r="S1176" s="9">
        <f t="shared" si="56"/>
        <v>42468.84174768519</v>
      </c>
    </row>
    <row r="1177" spans="1:19" ht="43.5" hidden="1" x14ac:dyDescent="0.3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54"/>
        <v>3</v>
      </c>
      <c r="P1177">
        <f t="shared" si="55"/>
        <v>65</v>
      </c>
      <c r="Q1177" t="s">
        <v>8334</v>
      </c>
      <c r="R1177" t="s">
        <v>8335</v>
      </c>
      <c r="S1177" s="9">
        <f t="shared" si="56"/>
        <v>42170.728460648148</v>
      </c>
    </row>
    <row r="1178" spans="1:19" ht="58" hidden="1" x14ac:dyDescent="0.3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54"/>
        <v>0</v>
      </c>
      <c r="P1178">
        <f t="shared" si="55"/>
        <v>10</v>
      </c>
      <c r="Q1178" t="s">
        <v>8334</v>
      </c>
      <c r="R1178" t="s">
        <v>8335</v>
      </c>
      <c r="S1178" s="9">
        <f t="shared" si="56"/>
        <v>42746.019652777773</v>
      </c>
    </row>
    <row r="1179" spans="1:19" ht="43.5" hidden="1" x14ac:dyDescent="0.3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54"/>
        <v>0</v>
      </c>
      <c r="P1179">
        <f t="shared" si="55"/>
        <v>0</v>
      </c>
      <c r="Q1179" t="s">
        <v>8334</v>
      </c>
      <c r="R1179" t="s">
        <v>8335</v>
      </c>
      <c r="S1179" s="9">
        <f t="shared" si="56"/>
        <v>41897.660833333335</v>
      </c>
    </row>
    <row r="1180" spans="1:19" ht="43.5" hidden="1" x14ac:dyDescent="0.3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54"/>
        <v>0</v>
      </c>
      <c r="P1180">
        <f t="shared" si="55"/>
        <v>5</v>
      </c>
      <c r="Q1180" t="s">
        <v>8334</v>
      </c>
      <c r="R1180" t="s">
        <v>8335</v>
      </c>
      <c r="S1180" s="9">
        <f t="shared" si="56"/>
        <v>41837.905694444446</v>
      </c>
    </row>
    <row r="1181" spans="1:19" ht="43.5" hidden="1" x14ac:dyDescent="0.3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54"/>
        <v>5</v>
      </c>
      <c r="P1181">
        <f t="shared" si="55"/>
        <v>640</v>
      </c>
      <c r="Q1181" t="s">
        <v>8334</v>
      </c>
      <c r="R1181" t="s">
        <v>8335</v>
      </c>
      <c r="S1181" s="9">
        <f t="shared" si="56"/>
        <v>42275.720219907409</v>
      </c>
    </row>
    <row r="1182" spans="1:19" ht="43.5" hidden="1" x14ac:dyDescent="0.3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54"/>
        <v>12</v>
      </c>
      <c r="P1182">
        <f t="shared" si="55"/>
        <v>69.12</v>
      </c>
      <c r="Q1182" t="s">
        <v>8334</v>
      </c>
      <c r="R1182" t="s">
        <v>8335</v>
      </c>
      <c r="S1182" s="9">
        <f t="shared" si="56"/>
        <v>41781.806875000002</v>
      </c>
    </row>
    <row r="1183" spans="1:19" ht="29" hidden="1" x14ac:dyDescent="0.35">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54"/>
        <v>0</v>
      </c>
      <c r="P1183">
        <f t="shared" si="55"/>
        <v>1.33</v>
      </c>
      <c r="Q1183" t="s">
        <v>8334</v>
      </c>
      <c r="R1183" t="s">
        <v>8335</v>
      </c>
      <c r="S1183" s="9">
        <f t="shared" si="56"/>
        <v>42034.339363425926</v>
      </c>
    </row>
    <row r="1184" spans="1:19" ht="58" hidden="1" x14ac:dyDescent="0.3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54"/>
        <v>4</v>
      </c>
      <c r="P1184">
        <f t="shared" si="55"/>
        <v>10.5</v>
      </c>
      <c r="Q1184" t="s">
        <v>8334</v>
      </c>
      <c r="R1184" t="s">
        <v>8335</v>
      </c>
      <c r="S1184" s="9">
        <f t="shared" si="56"/>
        <v>42728.827407407407</v>
      </c>
    </row>
    <row r="1185" spans="1:19" ht="43.5" hidden="1" x14ac:dyDescent="0.3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54"/>
        <v>4</v>
      </c>
      <c r="P1185">
        <f t="shared" si="55"/>
        <v>33.33</v>
      </c>
      <c r="Q1185" t="s">
        <v>8334</v>
      </c>
      <c r="R1185" t="s">
        <v>8335</v>
      </c>
      <c r="S1185" s="9">
        <f t="shared" si="56"/>
        <v>42656.86137731481</v>
      </c>
    </row>
    <row r="1186" spans="1:19" ht="43.5" hidden="1" x14ac:dyDescent="0.3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54"/>
        <v>105</v>
      </c>
      <c r="P1186">
        <f t="shared" si="55"/>
        <v>61.56</v>
      </c>
      <c r="Q1186" t="s">
        <v>8336</v>
      </c>
      <c r="R1186" t="s">
        <v>8337</v>
      </c>
      <c r="S1186" s="9">
        <f t="shared" si="56"/>
        <v>42741.599664351852</v>
      </c>
    </row>
    <row r="1187" spans="1:19" ht="58" hidden="1" x14ac:dyDescent="0.3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54"/>
        <v>105</v>
      </c>
      <c r="P1187">
        <f t="shared" si="55"/>
        <v>118.74</v>
      </c>
      <c r="Q1187" t="s">
        <v>8336</v>
      </c>
      <c r="R1187" t="s">
        <v>8337</v>
      </c>
      <c r="S1187" s="9">
        <f t="shared" si="56"/>
        <v>42130.865150462967</v>
      </c>
    </row>
    <row r="1188" spans="1:19" ht="43.5" hidden="1" x14ac:dyDescent="0.3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54"/>
        <v>107</v>
      </c>
      <c r="P1188">
        <f t="shared" si="55"/>
        <v>65.08</v>
      </c>
      <c r="Q1188" t="s">
        <v>8336</v>
      </c>
      <c r="R1188" t="s">
        <v>8337</v>
      </c>
      <c r="S1188" s="9">
        <f t="shared" si="56"/>
        <v>42123.86336805555</v>
      </c>
    </row>
    <row r="1189" spans="1:19" ht="43.5" hidden="1" x14ac:dyDescent="0.3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54"/>
        <v>104</v>
      </c>
      <c r="P1189">
        <f t="shared" si="55"/>
        <v>130.16</v>
      </c>
      <c r="Q1189" t="s">
        <v>8336</v>
      </c>
      <c r="R1189" t="s">
        <v>8337</v>
      </c>
      <c r="S1189" s="9">
        <f t="shared" si="56"/>
        <v>42109.894942129627</v>
      </c>
    </row>
    <row r="1190" spans="1:19" ht="43.5" hidden="1" x14ac:dyDescent="0.3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54"/>
        <v>161</v>
      </c>
      <c r="P1190">
        <f t="shared" si="55"/>
        <v>37.78</v>
      </c>
      <c r="Q1190" t="s">
        <v>8336</v>
      </c>
      <c r="R1190" t="s">
        <v>8337</v>
      </c>
      <c r="S1190" s="9">
        <f t="shared" si="56"/>
        <v>42711.700694444444</v>
      </c>
    </row>
    <row r="1191" spans="1:19" ht="43.5" hidden="1" x14ac:dyDescent="0.3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54"/>
        <v>108</v>
      </c>
      <c r="P1191">
        <f t="shared" si="55"/>
        <v>112.79</v>
      </c>
      <c r="Q1191" t="s">
        <v>8336</v>
      </c>
      <c r="R1191" t="s">
        <v>8337</v>
      </c>
      <c r="S1191" s="9">
        <f t="shared" si="56"/>
        <v>42529.979108796295</v>
      </c>
    </row>
    <row r="1192" spans="1:19" ht="43.5" hidden="1" x14ac:dyDescent="0.3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54"/>
        <v>135</v>
      </c>
      <c r="P1192">
        <f t="shared" si="55"/>
        <v>51.92</v>
      </c>
      <c r="Q1192" t="s">
        <v>8336</v>
      </c>
      <c r="R1192" t="s">
        <v>8337</v>
      </c>
      <c r="S1192" s="9">
        <f t="shared" si="56"/>
        <v>41852.665798611109</v>
      </c>
    </row>
    <row r="1193" spans="1:19" ht="43.5" hidden="1" x14ac:dyDescent="0.3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54"/>
        <v>109</v>
      </c>
      <c r="P1193">
        <f t="shared" si="55"/>
        <v>89.24</v>
      </c>
      <c r="Q1193" t="s">
        <v>8336</v>
      </c>
      <c r="R1193" t="s">
        <v>8337</v>
      </c>
      <c r="S1193" s="9">
        <f t="shared" si="56"/>
        <v>42419.603703703702</v>
      </c>
    </row>
    <row r="1194" spans="1:19" ht="29" hidden="1" x14ac:dyDescent="0.3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54"/>
        <v>290</v>
      </c>
      <c r="P1194">
        <f t="shared" si="55"/>
        <v>19.329999999999998</v>
      </c>
      <c r="Q1194" t="s">
        <v>8336</v>
      </c>
      <c r="R1194" t="s">
        <v>8337</v>
      </c>
      <c r="S1194" s="9">
        <f t="shared" si="56"/>
        <v>42747.506689814814</v>
      </c>
    </row>
    <row r="1195" spans="1:19" ht="58" hidden="1" x14ac:dyDescent="0.3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54"/>
        <v>104</v>
      </c>
      <c r="P1195">
        <f t="shared" si="55"/>
        <v>79.97</v>
      </c>
      <c r="Q1195" t="s">
        <v>8336</v>
      </c>
      <c r="R1195" t="s">
        <v>8337</v>
      </c>
      <c r="S1195" s="9">
        <f t="shared" si="56"/>
        <v>42409.776076388895</v>
      </c>
    </row>
    <row r="1196" spans="1:19" ht="43.5" hidden="1" x14ac:dyDescent="0.3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54"/>
        <v>322</v>
      </c>
      <c r="P1196">
        <f t="shared" si="55"/>
        <v>56.41</v>
      </c>
      <c r="Q1196" t="s">
        <v>8336</v>
      </c>
      <c r="R1196" t="s">
        <v>8337</v>
      </c>
      <c r="S1196" s="9">
        <f t="shared" si="56"/>
        <v>42072.488182870366</v>
      </c>
    </row>
    <row r="1197" spans="1:19" ht="58" hidden="1" x14ac:dyDescent="0.3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54"/>
        <v>135</v>
      </c>
      <c r="P1197">
        <f t="shared" si="55"/>
        <v>79.41</v>
      </c>
      <c r="Q1197" t="s">
        <v>8336</v>
      </c>
      <c r="R1197" t="s">
        <v>8337</v>
      </c>
      <c r="S1197" s="9">
        <f t="shared" si="56"/>
        <v>42298.34783564815</v>
      </c>
    </row>
    <row r="1198" spans="1:19" ht="29" hidden="1" x14ac:dyDescent="0.3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54"/>
        <v>270</v>
      </c>
      <c r="P1198">
        <f t="shared" si="55"/>
        <v>76.44</v>
      </c>
      <c r="Q1198" t="s">
        <v>8336</v>
      </c>
      <c r="R1198" t="s">
        <v>8337</v>
      </c>
      <c r="S1198" s="9">
        <f t="shared" si="56"/>
        <v>42326.818738425922</v>
      </c>
    </row>
    <row r="1199" spans="1:19" ht="58" hidden="1" x14ac:dyDescent="0.3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54"/>
        <v>253</v>
      </c>
      <c r="P1199">
        <f t="shared" si="55"/>
        <v>121</v>
      </c>
      <c r="Q1199" t="s">
        <v>8336</v>
      </c>
      <c r="R1199" t="s">
        <v>8337</v>
      </c>
      <c r="S1199" s="9">
        <f t="shared" si="56"/>
        <v>42503.66474537037</v>
      </c>
    </row>
    <row r="1200" spans="1:19" ht="43.5" hidden="1" x14ac:dyDescent="0.3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54"/>
        <v>261</v>
      </c>
      <c r="P1200">
        <f t="shared" si="55"/>
        <v>54.62</v>
      </c>
      <c r="Q1200" t="s">
        <v>8336</v>
      </c>
      <c r="R1200" t="s">
        <v>8337</v>
      </c>
      <c r="S1200" s="9">
        <f t="shared" si="56"/>
        <v>42333.619050925925</v>
      </c>
    </row>
    <row r="1201" spans="1:19" ht="43.5" hidden="1" x14ac:dyDescent="0.3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54"/>
        <v>101</v>
      </c>
      <c r="P1201">
        <f t="shared" si="55"/>
        <v>299.22000000000003</v>
      </c>
      <c r="Q1201" t="s">
        <v>8336</v>
      </c>
      <c r="R1201" t="s">
        <v>8337</v>
      </c>
      <c r="S1201" s="9">
        <f t="shared" si="56"/>
        <v>42161.770833333328</v>
      </c>
    </row>
    <row r="1202" spans="1:19" ht="43.5" hidden="1" x14ac:dyDescent="0.3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54"/>
        <v>126</v>
      </c>
      <c r="P1202">
        <f t="shared" si="55"/>
        <v>58.53</v>
      </c>
      <c r="Q1202" t="s">
        <v>8336</v>
      </c>
      <c r="R1202" t="s">
        <v>8337</v>
      </c>
      <c r="S1202" s="9">
        <f t="shared" si="56"/>
        <v>42089.477500000001</v>
      </c>
    </row>
    <row r="1203" spans="1:19" ht="43.5" hidden="1" x14ac:dyDescent="0.3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54"/>
        <v>102</v>
      </c>
      <c r="P1203">
        <f t="shared" si="55"/>
        <v>55.37</v>
      </c>
      <c r="Q1203" t="s">
        <v>8336</v>
      </c>
      <c r="R1203" t="s">
        <v>8337</v>
      </c>
      <c r="S1203" s="9">
        <f t="shared" si="56"/>
        <v>42536.60701388889</v>
      </c>
    </row>
    <row r="1204" spans="1:19" ht="58" hidden="1" x14ac:dyDescent="0.3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54"/>
        <v>199</v>
      </c>
      <c r="P1204">
        <f t="shared" si="55"/>
        <v>183.8</v>
      </c>
      <c r="Q1204" t="s">
        <v>8336</v>
      </c>
      <c r="R1204" t="s">
        <v>8337</v>
      </c>
      <c r="S1204" s="9">
        <f t="shared" si="56"/>
        <v>42152.288819444439</v>
      </c>
    </row>
    <row r="1205" spans="1:19" ht="43.5" hidden="1" x14ac:dyDescent="0.3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54"/>
        <v>102</v>
      </c>
      <c r="P1205">
        <f t="shared" si="55"/>
        <v>165.35</v>
      </c>
      <c r="Q1205" t="s">
        <v>8336</v>
      </c>
      <c r="R1205" t="s">
        <v>8337</v>
      </c>
      <c r="S1205" s="9">
        <f t="shared" si="56"/>
        <v>42125.614895833336</v>
      </c>
    </row>
    <row r="1206" spans="1:19" ht="43.5" hidden="1" x14ac:dyDescent="0.3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54"/>
        <v>103</v>
      </c>
      <c r="P1206">
        <f t="shared" si="55"/>
        <v>234.79</v>
      </c>
      <c r="Q1206" t="s">
        <v>8336</v>
      </c>
      <c r="R1206" t="s">
        <v>8337</v>
      </c>
      <c r="S1206" s="9">
        <f t="shared" si="56"/>
        <v>42297.748067129629</v>
      </c>
    </row>
    <row r="1207" spans="1:19" ht="43.5" hidden="1" x14ac:dyDescent="0.3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54"/>
        <v>101</v>
      </c>
      <c r="P1207">
        <f t="shared" si="55"/>
        <v>211.48</v>
      </c>
      <c r="Q1207" t="s">
        <v>8336</v>
      </c>
      <c r="R1207" t="s">
        <v>8337</v>
      </c>
      <c r="S1207" s="9">
        <f t="shared" si="56"/>
        <v>42138.506377314814</v>
      </c>
    </row>
    <row r="1208" spans="1:19" ht="58" hidden="1" x14ac:dyDescent="0.3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54"/>
        <v>115</v>
      </c>
      <c r="P1208">
        <f t="shared" si="55"/>
        <v>32.340000000000003</v>
      </c>
      <c r="Q1208" t="s">
        <v>8336</v>
      </c>
      <c r="R1208" t="s">
        <v>8337</v>
      </c>
      <c r="S1208" s="9">
        <f t="shared" si="56"/>
        <v>42772.776076388895</v>
      </c>
    </row>
    <row r="1209" spans="1:19" ht="29" hidden="1" x14ac:dyDescent="0.3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54"/>
        <v>104</v>
      </c>
      <c r="P1209">
        <f t="shared" si="55"/>
        <v>123.38</v>
      </c>
      <c r="Q1209" t="s">
        <v>8336</v>
      </c>
      <c r="R1209" t="s">
        <v>8337</v>
      </c>
      <c r="S1209" s="9">
        <f t="shared" si="56"/>
        <v>42430.430243055554</v>
      </c>
    </row>
    <row r="1210" spans="1:19" ht="58" hidden="1" x14ac:dyDescent="0.3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54"/>
        <v>155</v>
      </c>
      <c r="P1210">
        <f t="shared" si="55"/>
        <v>207.07</v>
      </c>
      <c r="Q1210" t="s">
        <v>8336</v>
      </c>
      <c r="R1210" t="s">
        <v>8337</v>
      </c>
      <c r="S1210" s="9">
        <f t="shared" si="56"/>
        <v>42423.709074074075</v>
      </c>
    </row>
    <row r="1211" spans="1:19" ht="43.5" hidden="1" x14ac:dyDescent="0.3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54"/>
        <v>106</v>
      </c>
      <c r="P1211">
        <f t="shared" si="55"/>
        <v>138.26</v>
      </c>
      <c r="Q1211" t="s">
        <v>8336</v>
      </c>
      <c r="R1211" t="s">
        <v>8337</v>
      </c>
      <c r="S1211" s="9">
        <f t="shared" si="56"/>
        <v>42761.846122685187</v>
      </c>
    </row>
    <row r="1212" spans="1:19" ht="29" hidden="1" x14ac:dyDescent="0.3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54"/>
        <v>254</v>
      </c>
      <c r="P1212">
        <f t="shared" si="55"/>
        <v>493.82</v>
      </c>
      <c r="Q1212" t="s">
        <v>8336</v>
      </c>
      <c r="R1212" t="s">
        <v>8337</v>
      </c>
      <c r="S1212" s="9">
        <f t="shared" si="56"/>
        <v>42132.941805555558</v>
      </c>
    </row>
    <row r="1213" spans="1:19" ht="43.5" hidden="1" x14ac:dyDescent="0.3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54"/>
        <v>101</v>
      </c>
      <c r="P1213">
        <f t="shared" si="55"/>
        <v>168.5</v>
      </c>
      <c r="Q1213" t="s">
        <v>8336</v>
      </c>
      <c r="R1213" t="s">
        <v>8337</v>
      </c>
      <c r="S1213" s="9">
        <f t="shared" si="56"/>
        <v>42515.866446759261</v>
      </c>
    </row>
    <row r="1214" spans="1:19" ht="58" hidden="1" x14ac:dyDescent="0.3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54"/>
        <v>129</v>
      </c>
      <c r="P1214">
        <f t="shared" si="55"/>
        <v>38.869999999999997</v>
      </c>
      <c r="Q1214" t="s">
        <v>8336</v>
      </c>
      <c r="R1214" t="s">
        <v>8337</v>
      </c>
      <c r="S1214" s="9">
        <f t="shared" si="56"/>
        <v>42318.950173611112</v>
      </c>
    </row>
    <row r="1215" spans="1:19" ht="58" hidden="1" x14ac:dyDescent="0.3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54"/>
        <v>102</v>
      </c>
      <c r="P1215">
        <f t="shared" si="55"/>
        <v>61.53</v>
      </c>
      <c r="Q1215" t="s">
        <v>8336</v>
      </c>
      <c r="R1215" t="s">
        <v>8337</v>
      </c>
      <c r="S1215" s="9">
        <f t="shared" si="56"/>
        <v>42731.755787037036</v>
      </c>
    </row>
    <row r="1216" spans="1:19" ht="58" hidden="1" x14ac:dyDescent="0.3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54"/>
        <v>132</v>
      </c>
      <c r="P1216">
        <f t="shared" si="55"/>
        <v>105.44</v>
      </c>
      <c r="Q1216" t="s">
        <v>8336</v>
      </c>
      <c r="R1216" t="s">
        <v>8337</v>
      </c>
      <c r="S1216" s="9">
        <f t="shared" si="56"/>
        <v>42104.840335648143</v>
      </c>
    </row>
    <row r="1217" spans="1:19" ht="43.5" hidden="1" x14ac:dyDescent="0.3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54"/>
        <v>786</v>
      </c>
      <c r="P1217">
        <f t="shared" si="55"/>
        <v>71.59</v>
      </c>
      <c r="Q1217" t="s">
        <v>8336</v>
      </c>
      <c r="R1217" t="s">
        <v>8337</v>
      </c>
      <c r="S1217" s="9">
        <f t="shared" si="56"/>
        <v>41759.923101851848</v>
      </c>
    </row>
    <row r="1218" spans="1:19" ht="29" hidden="1" x14ac:dyDescent="0.3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ref="O1218:O1281" si="57">ROUND((E1218/D1218)*100,0)</f>
        <v>146</v>
      </c>
      <c r="P1218">
        <f t="shared" si="55"/>
        <v>91.88</v>
      </c>
      <c r="Q1218" t="s">
        <v>8336</v>
      </c>
      <c r="R1218" t="s">
        <v>8337</v>
      </c>
      <c r="S1218" s="9">
        <f t="shared" si="56"/>
        <v>42247.616400462968</v>
      </c>
    </row>
    <row r="1219" spans="1:19" ht="43.5" hidden="1" x14ac:dyDescent="0.3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si="57"/>
        <v>103</v>
      </c>
      <c r="P1219">
        <f t="shared" ref="P1219:P1282" si="58">IFERROR(ROUND(E1219/L1219,2),0)</f>
        <v>148.57</v>
      </c>
      <c r="Q1219" t="s">
        <v>8336</v>
      </c>
      <c r="R1219" t="s">
        <v>8337</v>
      </c>
      <c r="S1219" s="9">
        <f t="shared" ref="S1219:S1282" si="59">(((J1219/60)/60)/24)+DATE(1970,1,1)</f>
        <v>42535.809490740736</v>
      </c>
    </row>
    <row r="1220" spans="1:19" ht="58" hidden="1" x14ac:dyDescent="0.3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57"/>
        <v>172</v>
      </c>
      <c r="P1220">
        <f t="shared" si="58"/>
        <v>174.21</v>
      </c>
      <c r="Q1220" t="s">
        <v>8336</v>
      </c>
      <c r="R1220" t="s">
        <v>8337</v>
      </c>
      <c r="S1220" s="9">
        <f t="shared" si="59"/>
        <v>42278.662037037036</v>
      </c>
    </row>
    <row r="1221" spans="1:19" ht="29" hidden="1" x14ac:dyDescent="0.3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57"/>
        <v>159</v>
      </c>
      <c r="P1221">
        <f t="shared" si="58"/>
        <v>102.86</v>
      </c>
      <c r="Q1221" t="s">
        <v>8336</v>
      </c>
      <c r="R1221" t="s">
        <v>8337</v>
      </c>
      <c r="S1221" s="9">
        <f t="shared" si="59"/>
        <v>42633.461956018517</v>
      </c>
    </row>
    <row r="1222" spans="1:19" ht="43.5" hidden="1" x14ac:dyDescent="0.3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57"/>
        <v>104</v>
      </c>
      <c r="P1222">
        <f t="shared" si="58"/>
        <v>111.18</v>
      </c>
      <c r="Q1222" t="s">
        <v>8336</v>
      </c>
      <c r="R1222" t="s">
        <v>8337</v>
      </c>
      <c r="S1222" s="9">
        <f t="shared" si="59"/>
        <v>42211.628611111111</v>
      </c>
    </row>
    <row r="1223" spans="1:19" ht="43.5" hidden="1" x14ac:dyDescent="0.3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57"/>
        <v>111</v>
      </c>
      <c r="P1223">
        <f t="shared" si="58"/>
        <v>23.8</v>
      </c>
      <c r="Q1223" t="s">
        <v>8336</v>
      </c>
      <c r="R1223" t="s">
        <v>8337</v>
      </c>
      <c r="S1223" s="9">
        <f t="shared" si="59"/>
        <v>42680.47555555556</v>
      </c>
    </row>
    <row r="1224" spans="1:19" ht="29" hidden="1" x14ac:dyDescent="0.3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57"/>
        <v>280</v>
      </c>
      <c r="P1224">
        <f t="shared" si="58"/>
        <v>81.27</v>
      </c>
      <c r="Q1224" t="s">
        <v>8336</v>
      </c>
      <c r="R1224" t="s">
        <v>8337</v>
      </c>
      <c r="S1224" s="9">
        <f t="shared" si="59"/>
        <v>42430.720451388886</v>
      </c>
    </row>
    <row r="1225" spans="1:19" ht="43.5" hidden="1" x14ac:dyDescent="0.3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57"/>
        <v>112</v>
      </c>
      <c r="P1225">
        <f t="shared" si="58"/>
        <v>116.21</v>
      </c>
      <c r="Q1225" t="s">
        <v>8336</v>
      </c>
      <c r="R1225" t="s">
        <v>8337</v>
      </c>
      <c r="S1225" s="9">
        <f t="shared" si="59"/>
        <v>42654.177187499998</v>
      </c>
    </row>
    <row r="1226" spans="1:19" ht="29" hidden="1" x14ac:dyDescent="0.3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57"/>
        <v>7</v>
      </c>
      <c r="P1226">
        <f t="shared" si="58"/>
        <v>58.89</v>
      </c>
      <c r="Q1226" t="s">
        <v>8323</v>
      </c>
      <c r="R1226" t="s">
        <v>8338</v>
      </c>
      <c r="S1226" s="9">
        <f t="shared" si="59"/>
        <v>41736.549791666665</v>
      </c>
    </row>
    <row r="1227" spans="1:19" ht="43.5" hidden="1" x14ac:dyDescent="0.3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57"/>
        <v>4</v>
      </c>
      <c r="P1227">
        <f t="shared" si="58"/>
        <v>44</v>
      </c>
      <c r="Q1227" t="s">
        <v>8323</v>
      </c>
      <c r="R1227" t="s">
        <v>8338</v>
      </c>
      <c r="S1227" s="9">
        <f t="shared" si="59"/>
        <v>41509.905995370369</v>
      </c>
    </row>
    <row r="1228" spans="1:19" ht="43.5" hidden="1" x14ac:dyDescent="0.3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57"/>
        <v>4</v>
      </c>
      <c r="P1228">
        <f t="shared" si="58"/>
        <v>48.43</v>
      </c>
      <c r="Q1228" t="s">
        <v>8323</v>
      </c>
      <c r="R1228" t="s">
        <v>8338</v>
      </c>
      <c r="S1228" s="9">
        <f t="shared" si="59"/>
        <v>41715.874780092592</v>
      </c>
    </row>
    <row r="1229" spans="1:19" ht="43.5" hidden="1" x14ac:dyDescent="0.3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57"/>
        <v>0</v>
      </c>
      <c r="P1229">
        <f t="shared" si="58"/>
        <v>0</v>
      </c>
      <c r="Q1229" t="s">
        <v>8323</v>
      </c>
      <c r="R1229" t="s">
        <v>8338</v>
      </c>
      <c r="S1229" s="9">
        <f t="shared" si="59"/>
        <v>41827.919166666667</v>
      </c>
    </row>
    <row r="1230" spans="1:19" ht="43.5" hidden="1" x14ac:dyDescent="0.3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57"/>
        <v>29</v>
      </c>
      <c r="P1230">
        <f t="shared" si="58"/>
        <v>61.04</v>
      </c>
      <c r="Q1230" t="s">
        <v>8323</v>
      </c>
      <c r="R1230" t="s">
        <v>8338</v>
      </c>
      <c r="S1230" s="9">
        <f t="shared" si="59"/>
        <v>40754.729259259257</v>
      </c>
    </row>
    <row r="1231" spans="1:19" ht="58" hidden="1" x14ac:dyDescent="0.3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57"/>
        <v>1</v>
      </c>
      <c r="P1231">
        <f t="shared" si="58"/>
        <v>25</v>
      </c>
      <c r="Q1231" t="s">
        <v>8323</v>
      </c>
      <c r="R1231" t="s">
        <v>8338</v>
      </c>
      <c r="S1231" s="9">
        <f t="shared" si="59"/>
        <v>40985.459803240738</v>
      </c>
    </row>
    <row r="1232" spans="1:19" ht="43.5" hidden="1" x14ac:dyDescent="0.3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57"/>
        <v>0</v>
      </c>
      <c r="P1232">
        <f t="shared" si="58"/>
        <v>0</v>
      </c>
      <c r="Q1232" t="s">
        <v>8323</v>
      </c>
      <c r="R1232" t="s">
        <v>8338</v>
      </c>
      <c r="S1232" s="9">
        <f t="shared" si="59"/>
        <v>40568.972569444442</v>
      </c>
    </row>
    <row r="1233" spans="1:19" ht="43.5" hidden="1" x14ac:dyDescent="0.3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57"/>
        <v>0</v>
      </c>
      <c r="P1233">
        <f t="shared" si="58"/>
        <v>0</v>
      </c>
      <c r="Q1233" t="s">
        <v>8323</v>
      </c>
      <c r="R1233" t="s">
        <v>8338</v>
      </c>
      <c r="S1233" s="9">
        <f t="shared" si="59"/>
        <v>42193.941759259258</v>
      </c>
    </row>
    <row r="1234" spans="1:19" ht="43.5" hidden="1" x14ac:dyDescent="0.3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57"/>
        <v>1</v>
      </c>
      <c r="P1234">
        <f t="shared" si="58"/>
        <v>40</v>
      </c>
      <c r="Q1234" t="s">
        <v>8323</v>
      </c>
      <c r="R1234" t="s">
        <v>8338</v>
      </c>
      <c r="S1234" s="9">
        <f t="shared" si="59"/>
        <v>41506.848032407412</v>
      </c>
    </row>
    <row r="1235" spans="1:19" ht="43.5" hidden="1" x14ac:dyDescent="0.3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57"/>
        <v>12</v>
      </c>
      <c r="P1235">
        <f t="shared" si="58"/>
        <v>19.329999999999998</v>
      </c>
      <c r="Q1235" t="s">
        <v>8323</v>
      </c>
      <c r="R1235" t="s">
        <v>8338</v>
      </c>
      <c r="S1235" s="9">
        <f t="shared" si="59"/>
        <v>40939.948773148149</v>
      </c>
    </row>
    <row r="1236" spans="1:19" ht="43.5" hidden="1" x14ac:dyDescent="0.3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57"/>
        <v>0</v>
      </c>
      <c r="P1236">
        <f t="shared" si="58"/>
        <v>0</v>
      </c>
      <c r="Q1236" t="s">
        <v>8323</v>
      </c>
      <c r="R1236" t="s">
        <v>8338</v>
      </c>
      <c r="S1236" s="9">
        <f t="shared" si="59"/>
        <v>42007.788680555561</v>
      </c>
    </row>
    <row r="1237" spans="1:19" ht="43.5" hidden="1" x14ac:dyDescent="0.3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57"/>
        <v>3</v>
      </c>
      <c r="P1237">
        <f t="shared" si="58"/>
        <v>35</v>
      </c>
      <c r="Q1237" t="s">
        <v>8323</v>
      </c>
      <c r="R1237" t="s">
        <v>8338</v>
      </c>
      <c r="S1237" s="9">
        <f t="shared" si="59"/>
        <v>41583.135405092595</v>
      </c>
    </row>
    <row r="1238" spans="1:19" hidden="1" x14ac:dyDescent="0.35">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57"/>
        <v>0</v>
      </c>
      <c r="P1238">
        <f t="shared" si="58"/>
        <v>0</v>
      </c>
      <c r="Q1238" t="s">
        <v>8323</v>
      </c>
      <c r="R1238" t="s">
        <v>8338</v>
      </c>
      <c r="S1238" s="9">
        <f t="shared" si="59"/>
        <v>41110.680138888885</v>
      </c>
    </row>
    <row r="1239" spans="1:19" ht="58" hidden="1" x14ac:dyDescent="0.3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57"/>
        <v>0</v>
      </c>
      <c r="P1239">
        <f t="shared" si="58"/>
        <v>0</v>
      </c>
      <c r="Q1239" t="s">
        <v>8323</v>
      </c>
      <c r="R1239" t="s">
        <v>8338</v>
      </c>
      <c r="S1239" s="9">
        <f t="shared" si="59"/>
        <v>41125.283159722225</v>
      </c>
    </row>
    <row r="1240" spans="1:19" ht="58" hidden="1" x14ac:dyDescent="0.3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57"/>
        <v>18</v>
      </c>
      <c r="P1240">
        <f t="shared" si="58"/>
        <v>59.33</v>
      </c>
      <c r="Q1240" t="s">
        <v>8323</v>
      </c>
      <c r="R1240" t="s">
        <v>8338</v>
      </c>
      <c r="S1240" s="9">
        <f t="shared" si="59"/>
        <v>40731.61037037037</v>
      </c>
    </row>
    <row r="1241" spans="1:19" ht="29" hidden="1" x14ac:dyDescent="0.3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57"/>
        <v>0</v>
      </c>
      <c r="P1241">
        <f t="shared" si="58"/>
        <v>0</v>
      </c>
      <c r="Q1241" t="s">
        <v>8323</v>
      </c>
      <c r="R1241" t="s">
        <v>8338</v>
      </c>
      <c r="S1241" s="9">
        <f t="shared" si="59"/>
        <v>40883.962581018517</v>
      </c>
    </row>
    <row r="1242" spans="1:19" ht="43.5" hidden="1" x14ac:dyDescent="0.3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57"/>
        <v>3</v>
      </c>
      <c r="P1242">
        <f t="shared" si="58"/>
        <v>30.13</v>
      </c>
      <c r="Q1242" t="s">
        <v>8323</v>
      </c>
      <c r="R1242" t="s">
        <v>8338</v>
      </c>
      <c r="S1242" s="9">
        <f t="shared" si="59"/>
        <v>41409.040011574078</v>
      </c>
    </row>
    <row r="1243" spans="1:19" ht="58" hidden="1" x14ac:dyDescent="0.3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57"/>
        <v>51</v>
      </c>
      <c r="P1243">
        <f t="shared" si="58"/>
        <v>74.62</v>
      </c>
      <c r="Q1243" t="s">
        <v>8323</v>
      </c>
      <c r="R1243" t="s">
        <v>8338</v>
      </c>
      <c r="S1243" s="9">
        <f t="shared" si="59"/>
        <v>41923.837731481479</v>
      </c>
    </row>
    <row r="1244" spans="1:19" ht="43.5" hidden="1" x14ac:dyDescent="0.3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57"/>
        <v>1</v>
      </c>
      <c r="P1244">
        <f t="shared" si="58"/>
        <v>5</v>
      </c>
      <c r="Q1244" t="s">
        <v>8323</v>
      </c>
      <c r="R1244" t="s">
        <v>8338</v>
      </c>
      <c r="S1244" s="9">
        <f t="shared" si="59"/>
        <v>40782.165532407409</v>
      </c>
    </row>
    <row r="1245" spans="1:19" ht="43.5" hidden="1" x14ac:dyDescent="0.3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57"/>
        <v>14</v>
      </c>
      <c r="P1245">
        <f t="shared" si="58"/>
        <v>44.5</v>
      </c>
      <c r="Q1245" t="s">
        <v>8323</v>
      </c>
      <c r="R1245" t="s">
        <v>8338</v>
      </c>
      <c r="S1245" s="9">
        <f t="shared" si="59"/>
        <v>40671.879293981481</v>
      </c>
    </row>
    <row r="1246" spans="1:19" ht="43.5" hidden="1" x14ac:dyDescent="0.3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57"/>
        <v>104</v>
      </c>
      <c r="P1246">
        <f t="shared" si="58"/>
        <v>46.13</v>
      </c>
      <c r="Q1246" t="s">
        <v>8323</v>
      </c>
      <c r="R1246" t="s">
        <v>8324</v>
      </c>
      <c r="S1246" s="9">
        <f t="shared" si="59"/>
        <v>41355.825497685182</v>
      </c>
    </row>
    <row r="1247" spans="1:19" ht="43.5" hidden="1" x14ac:dyDescent="0.3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57"/>
        <v>120</v>
      </c>
      <c r="P1247">
        <f t="shared" si="58"/>
        <v>141.47</v>
      </c>
      <c r="Q1247" t="s">
        <v>8323</v>
      </c>
      <c r="R1247" t="s">
        <v>8324</v>
      </c>
      <c r="S1247" s="9">
        <f t="shared" si="59"/>
        <v>41774.599930555552</v>
      </c>
    </row>
    <row r="1248" spans="1:19" ht="43.5" hidden="1" x14ac:dyDescent="0.3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57"/>
        <v>117</v>
      </c>
      <c r="P1248">
        <f t="shared" si="58"/>
        <v>75.48</v>
      </c>
      <c r="Q1248" t="s">
        <v>8323</v>
      </c>
      <c r="R1248" t="s">
        <v>8324</v>
      </c>
      <c r="S1248" s="9">
        <f t="shared" si="59"/>
        <v>40838.043391203704</v>
      </c>
    </row>
    <row r="1249" spans="1:19" ht="29" hidden="1" x14ac:dyDescent="0.3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57"/>
        <v>122</v>
      </c>
      <c r="P1249">
        <f t="shared" si="58"/>
        <v>85.5</v>
      </c>
      <c r="Q1249" t="s">
        <v>8323</v>
      </c>
      <c r="R1249" t="s">
        <v>8324</v>
      </c>
      <c r="S1249" s="9">
        <f t="shared" si="59"/>
        <v>41370.292303240742</v>
      </c>
    </row>
    <row r="1250" spans="1:19" ht="43.5" hidden="1" x14ac:dyDescent="0.3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57"/>
        <v>152</v>
      </c>
      <c r="P1250">
        <f t="shared" si="58"/>
        <v>64.25</v>
      </c>
      <c r="Q1250" t="s">
        <v>8323</v>
      </c>
      <c r="R1250" t="s">
        <v>8324</v>
      </c>
      <c r="S1250" s="9">
        <f t="shared" si="59"/>
        <v>41767.656863425924</v>
      </c>
    </row>
    <row r="1251" spans="1:19" ht="43.5" hidden="1" x14ac:dyDescent="0.3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57"/>
        <v>104</v>
      </c>
      <c r="P1251">
        <f t="shared" si="58"/>
        <v>64.47</v>
      </c>
      <c r="Q1251" t="s">
        <v>8323</v>
      </c>
      <c r="R1251" t="s">
        <v>8324</v>
      </c>
      <c r="S1251" s="9">
        <f t="shared" si="59"/>
        <v>41067.74086805556</v>
      </c>
    </row>
    <row r="1252" spans="1:19" ht="58" hidden="1" x14ac:dyDescent="0.3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57"/>
        <v>200</v>
      </c>
      <c r="P1252">
        <f t="shared" si="58"/>
        <v>118.2</v>
      </c>
      <c r="Q1252" t="s">
        <v>8323</v>
      </c>
      <c r="R1252" t="s">
        <v>8324</v>
      </c>
      <c r="S1252" s="9">
        <f t="shared" si="59"/>
        <v>41843.64271990741</v>
      </c>
    </row>
    <row r="1253" spans="1:19" ht="29" hidden="1" x14ac:dyDescent="0.3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57"/>
        <v>102</v>
      </c>
      <c r="P1253">
        <f t="shared" si="58"/>
        <v>82.54</v>
      </c>
      <c r="Q1253" t="s">
        <v>8323</v>
      </c>
      <c r="R1253" t="s">
        <v>8324</v>
      </c>
      <c r="S1253" s="9">
        <f t="shared" si="59"/>
        <v>40751.814432870371</v>
      </c>
    </row>
    <row r="1254" spans="1:19" ht="43.5" hidden="1" x14ac:dyDescent="0.3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57"/>
        <v>138</v>
      </c>
      <c r="P1254">
        <f t="shared" si="58"/>
        <v>34.17</v>
      </c>
      <c r="Q1254" t="s">
        <v>8323</v>
      </c>
      <c r="R1254" t="s">
        <v>8324</v>
      </c>
      <c r="S1254" s="9">
        <f t="shared" si="59"/>
        <v>41543.988067129627</v>
      </c>
    </row>
    <row r="1255" spans="1:19" ht="58" hidden="1" x14ac:dyDescent="0.3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57"/>
        <v>303833</v>
      </c>
      <c r="P1255">
        <f t="shared" si="58"/>
        <v>42.73</v>
      </c>
      <c r="Q1255" t="s">
        <v>8323</v>
      </c>
      <c r="R1255" t="s">
        <v>8324</v>
      </c>
      <c r="S1255" s="9">
        <f t="shared" si="59"/>
        <v>41855.783645833333</v>
      </c>
    </row>
    <row r="1256" spans="1:19" ht="43.5" hidden="1" x14ac:dyDescent="0.3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57"/>
        <v>199</v>
      </c>
      <c r="P1256">
        <f t="shared" si="58"/>
        <v>94.49</v>
      </c>
      <c r="Q1256" t="s">
        <v>8323</v>
      </c>
      <c r="R1256" t="s">
        <v>8324</v>
      </c>
      <c r="S1256" s="9">
        <f t="shared" si="59"/>
        <v>40487.621365740742</v>
      </c>
    </row>
    <row r="1257" spans="1:19" ht="43.5" hidden="1" x14ac:dyDescent="0.3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57"/>
        <v>202</v>
      </c>
      <c r="P1257">
        <f t="shared" si="58"/>
        <v>55.7</v>
      </c>
      <c r="Q1257" t="s">
        <v>8323</v>
      </c>
      <c r="R1257" t="s">
        <v>8324</v>
      </c>
      <c r="S1257" s="9">
        <f t="shared" si="59"/>
        <v>41579.845509259263</v>
      </c>
    </row>
    <row r="1258" spans="1:19" ht="43.5" hidden="1" x14ac:dyDescent="0.3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57"/>
        <v>118</v>
      </c>
      <c r="P1258">
        <f t="shared" si="58"/>
        <v>98.03</v>
      </c>
      <c r="Q1258" t="s">
        <v>8323</v>
      </c>
      <c r="R1258" t="s">
        <v>8324</v>
      </c>
      <c r="S1258" s="9">
        <f t="shared" si="59"/>
        <v>40921.919340277782</v>
      </c>
    </row>
    <row r="1259" spans="1:19" ht="43.5" hidden="1" x14ac:dyDescent="0.3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57"/>
        <v>295</v>
      </c>
      <c r="P1259">
        <f t="shared" si="58"/>
        <v>92.1</v>
      </c>
      <c r="Q1259" t="s">
        <v>8323</v>
      </c>
      <c r="R1259" t="s">
        <v>8324</v>
      </c>
      <c r="S1259" s="9">
        <f t="shared" si="59"/>
        <v>40587.085532407407</v>
      </c>
    </row>
    <row r="1260" spans="1:19" ht="43.5" hidden="1" x14ac:dyDescent="0.3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57"/>
        <v>213</v>
      </c>
      <c r="P1260">
        <f t="shared" si="58"/>
        <v>38.18</v>
      </c>
      <c r="Q1260" t="s">
        <v>8323</v>
      </c>
      <c r="R1260" t="s">
        <v>8324</v>
      </c>
      <c r="S1260" s="9">
        <f t="shared" si="59"/>
        <v>41487.611250000002</v>
      </c>
    </row>
    <row r="1261" spans="1:19" ht="43.5" hidden="1" x14ac:dyDescent="0.3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57"/>
        <v>104</v>
      </c>
      <c r="P1261">
        <f t="shared" si="58"/>
        <v>27.15</v>
      </c>
      <c r="Q1261" t="s">
        <v>8323</v>
      </c>
      <c r="R1261" t="s">
        <v>8324</v>
      </c>
      <c r="S1261" s="9">
        <f t="shared" si="59"/>
        <v>41766.970648148148</v>
      </c>
    </row>
    <row r="1262" spans="1:19" ht="43.5" hidden="1" x14ac:dyDescent="0.3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57"/>
        <v>114</v>
      </c>
      <c r="P1262">
        <f t="shared" si="58"/>
        <v>50.69</v>
      </c>
      <c r="Q1262" t="s">
        <v>8323</v>
      </c>
      <c r="R1262" t="s">
        <v>8324</v>
      </c>
      <c r="S1262" s="9">
        <f t="shared" si="59"/>
        <v>41666.842824074076</v>
      </c>
    </row>
    <row r="1263" spans="1:19" ht="43.5" hidden="1" x14ac:dyDescent="0.3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57"/>
        <v>101</v>
      </c>
      <c r="P1263">
        <f t="shared" si="58"/>
        <v>38.94</v>
      </c>
      <c r="Q1263" t="s">
        <v>8323</v>
      </c>
      <c r="R1263" t="s">
        <v>8324</v>
      </c>
      <c r="S1263" s="9">
        <f t="shared" si="59"/>
        <v>41638.342905092592</v>
      </c>
    </row>
    <row r="1264" spans="1:19" ht="43.5" hidden="1" x14ac:dyDescent="0.3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57"/>
        <v>125</v>
      </c>
      <c r="P1264">
        <f t="shared" si="58"/>
        <v>77.64</v>
      </c>
      <c r="Q1264" t="s">
        <v>8323</v>
      </c>
      <c r="R1264" t="s">
        <v>8324</v>
      </c>
      <c r="S1264" s="9">
        <f t="shared" si="59"/>
        <v>41656.762638888889</v>
      </c>
    </row>
    <row r="1265" spans="1:19" ht="29" hidden="1" x14ac:dyDescent="0.3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57"/>
        <v>119</v>
      </c>
      <c r="P1265">
        <f t="shared" si="58"/>
        <v>43.54</v>
      </c>
      <c r="Q1265" t="s">
        <v>8323</v>
      </c>
      <c r="R1265" t="s">
        <v>8324</v>
      </c>
      <c r="S1265" s="9">
        <f t="shared" si="59"/>
        <v>41692.084143518521</v>
      </c>
    </row>
    <row r="1266" spans="1:19" ht="43.5" hidden="1" x14ac:dyDescent="0.3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57"/>
        <v>166</v>
      </c>
      <c r="P1266">
        <f t="shared" si="58"/>
        <v>31.82</v>
      </c>
      <c r="Q1266" t="s">
        <v>8323</v>
      </c>
      <c r="R1266" t="s">
        <v>8324</v>
      </c>
      <c r="S1266" s="9">
        <f t="shared" si="59"/>
        <v>41547.662997685184</v>
      </c>
    </row>
    <row r="1267" spans="1:19" ht="58" hidden="1" x14ac:dyDescent="0.3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57"/>
        <v>119</v>
      </c>
      <c r="P1267">
        <f t="shared" si="58"/>
        <v>63.18</v>
      </c>
      <c r="Q1267" t="s">
        <v>8323</v>
      </c>
      <c r="R1267" t="s">
        <v>8324</v>
      </c>
      <c r="S1267" s="9">
        <f t="shared" si="59"/>
        <v>40465.655266203699</v>
      </c>
    </row>
    <row r="1268" spans="1:19" ht="29" hidden="1" x14ac:dyDescent="0.3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57"/>
        <v>100</v>
      </c>
      <c r="P1268">
        <f t="shared" si="58"/>
        <v>190.9</v>
      </c>
      <c r="Q1268" t="s">
        <v>8323</v>
      </c>
      <c r="R1268" t="s">
        <v>8324</v>
      </c>
      <c r="S1268" s="9">
        <f t="shared" si="59"/>
        <v>41620.87667824074</v>
      </c>
    </row>
    <row r="1269" spans="1:19" ht="43.5" hidden="1" x14ac:dyDescent="0.3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57"/>
        <v>102</v>
      </c>
      <c r="P1269">
        <f t="shared" si="58"/>
        <v>140.86000000000001</v>
      </c>
      <c r="Q1269" t="s">
        <v>8323</v>
      </c>
      <c r="R1269" t="s">
        <v>8324</v>
      </c>
      <c r="S1269" s="9">
        <f t="shared" si="59"/>
        <v>41449.585162037038</v>
      </c>
    </row>
    <row r="1270" spans="1:19" ht="29" hidden="1" x14ac:dyDescent="0.3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57"/>
        <v>117</v>
      </c>
      <c r="P1270">
        <f t="shared" si="58"/>
        <v>76.92</v>
      </c>
      <c r="Q1270" t="s">
        <v>8323</v>
      </c>
      <c r="R1270" t="s">
        <v>8324</v>
      </c>
      <c r="S1270" s="9">
        <f t="shared" si="59"/>
        <v>41507.845451388886</v>
      </c>
    </row>
    <row r="1271" spans="1:19" ht="58" hidden="1" x14ac:dyDescent="0.3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57"/>
        <v>109</v>
      </c>
      <c r="P1271">
        <f t="shared" si="58"/>
        <v>99.16</v>
      </c>
      <c r="Q1271" t="s">
        <v>8323</v>
      </c>
      <c r="R1271" t="s">
        <v>8324</v>
      </c>
      <c r="S1271" s="9">
        <f t="shared" si="59"/>
        <v>42445.823055555549</v>
      </c>
    </row>
    <row r="1272" spans="1:19" ht="29" hidden="1" x14ac:dyDescent="0.3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57"/>
        <v>115</v>
      </c>
      <c r="P1272">
        <f t="shared" si="58"/>
        <v>67.88</v>
      </c>
      <c r="Q1272" t="s">
        <v>8323</v>
      </c>
      <c r="R1272" t="s">
        <v>8324</v>
      </c>
      <c r="S1272" s="9">
        <f t="shared" si="59"/>
        <v>40933.856967592597</v>
      </c>
    </row>
    <row r="1273" spans="1:19" ht="43.5" hidden="1" x14ac:dyDescent="0.3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57"/>
        <v>102</v>
      </c>
      <c r="P1273">
        <f t="shared" si="58"/>
        <v>246.29</v>
      </c>
      <c r="Q1273" t="s">
        <v>8323</v>
      </c>
      <c r="R1273" t="s">
        <v>8324</v>
      </c>
      <c r="S1273" s="9">
        <f t="shared" si="59"/>
        <v>41561.683553240742</v>
      </c>
    </row>
    <row r="1274" spans="1:19" ht="58" hidden="1" x14ac:dyDescent="0.3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57"/>
        <v>106</v>
      </c>
      <c r="P1274">
        <f t="shared" si="58"/>
        <v>189.29</v>
      </c>
      <c r="Q1274" t="s">
        <v>8323</v>
      </c>
      <c r="R1274" t="s">
        <v>8324</v>
      </c>
      <c r="S1274" s="9">
        <f t="shared" si="59"/>
        <v>40274.745127314818</v>
      </c>
    </row>
    <row r="1275" spans="1:19" ht="43.5" hidden="1" x14ac:dyDescent="0.3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57"/>
        <v>104</v>
      </c>
      <c r="P1275">
        <f t="shared" si="58"/>
        <v>76.67</v>
      </c>
      <c r="Q1275" t="s">
        <v>8323</v>
      </c>
      <c r="R1275" t="s">
        <v>8324</v>
      </c>
      <c r="S1275" s="9">
        <f t="shared" si="59"/>
        <v>41852.730219907404</v>
      </c>
    </row>
    <row r="1276" spans="1:19" ht="43.5" hidden="1" x14ac:dyDescent="0.3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57"/>
        <v>155</v>
      </c>
      <c r="P1276">
        <f t="shared" si="58"/>
        <v>82.96</v>
      </c>
      <c r="Q1276" t="s">
        <v>8323</v>
      </c>
      <c r="R1276" t="s">
        <v>8324</v>
      </c>
      <c r="S1276" s="9">
        <f t="shared" si="59"/>
        <v>41116.690104166664</v>
      </c>
    </row>
    <row r="1277" spans="1:19" ht="43.5" hidden="1" x14ac:dyDescent="0.3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57"/>
        <v>162</v>
      </c>
      <c r="P1277">
        <f t="shared" si="58"/>
        <v>62.52</v>
      </c>
      <c r="Q1277" t="s">
        <v>8323</v>
      </c>
      <c r="R1277" t="s">
        <v>8324</v>
      </c>
      <c r="S1277" s="9">
        <f t="shared" si="59"/>
        <v>41458.867905092593</v>
      </c>
    </row>
    <row r="1278" spans="1:19" ht="29" hidden="1" x14ac:dyDescent="0.3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57"/>
        <v>104</v>
      </c>
      <c r="P1278">
        <f t="shared" si="58"/>
        <v>46.07</v>
      </c>
      <c r="Q1278" t="s">
        <v>8323</v>
      </c>
      <c r="R1278" t="s">
        <v>8324</v>
      </c>
      <c r="S1278" s="9">
        <f t="shared" si="59"/>
        <v>40007.704247685186</v>
      </c>
    </row>
    <row r="1279" spans="1:19" ht="43.5" hidden="1" x14ac:dyDescent="0.3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57"/>
        <v>106</v>
      </c>
      <c r="P1279">
        <f t="shared" si="58"/>
        <v>38.54</v>
      </c>
      <c r="Q1279" t="s">
        <v>8323</v>
      </c>
      <c r="R1279" t="s">
        <v>8324</v>
      </c>
      <c r="S1279" s="9">
        <f t="shared" si="59"/>
        <v>41121.561886574076</v>
      </c>
    </row>
    <row r="1280" spans="1:19" ht="43.5" hidden="1" x14ac:dyDescent="0.3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57"/>
        <v>155</v>
      </c>
      <c r="P1280">
        <f t="shared" si="58"/>
        <v>53.01</v>
      </c>
      <c r="Q1280" t="s">
        <v>8323</v>
      </c>
      <c r="R1280" t="s">
        <v>8324</v>
      </c>
      <c r="S1280" s="9">
        <f t="shared" si="59"/>
        <v>41786.555162037039</v>
      </c>
    </row>
    <row r="1281" spans="1:19" ht="43.5" hidden="1" x14ac:dyDescent="0.3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57"/>
        <v>111</v>
      </c>
      <c r="P1281">
        <f t="shared" si="58"/>
        <v>73.36</v>
      </c>
      <c r="Q1281" t="s">
        <v>8323</v>
      </c>
      <c r="R1281" t="s">
        <v>8324</v>
      </c>
      <c r="S1281" s="9">
        <f t="shared" si="59"/>
        <v>41682.099189814813</v>
      </c>
    </row>
    <row r="1282" spans="1:19" ht="43.5" hidden="1" x14ac:dyDescent="0.3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ref="O1282:O1345" si="60">ROUND((E1282/D1282)*100,0)</f>
        <v>111</v>
      </c>
      <c r="P1282">
        <f t="shared" si="58"/>
        <v>127.98</v>
      </c>
      <c r="Q1282" t="s">
        <v>8323</v>
      </c>
      <c r="R1282" t="s">
        <v>8324</v>
      </c>
      <c r="S1282" s="9">
        <f t="shared" si="59"/>
        <v>40513.757569444446</v>
      </c>
    </row>
    <row r="1283" spans="1:19" ht="43.5" hidden="1" x14ac:dyDescent="0.3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si="60"/>
        <v>111</v>
      </c>
      <c r="P1283">
        <f t="shared" ref="P1283:P1346" si="61">IFERROR(ROUND(E1283/L1283,2),0)</f>
        <v>104.73</v>
      </c>
      <c r="Q1283" t="s">
        <v>8323</v>
      </c>
      <c r="R1283" t="s">
        <v>8324</v>
      </c>
      <c r="S1283" s="9">
        <f t="shared" ref="S1283:S1346" si="62">(((J1283/60)/60)/24)+DATE(1970,1,1)</f>
        <v>41463.743472222224</v>
      </c>
    </row>
    <row r="1284" spans="1:19" ht="58" hidden="1" x14ac:dyDescent="0.3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60"/>
        <v>124</v>
      </c>
      <c r="P1284">
        <f t="shared" si="61"/>
        <v>67.67</v>
      </c>
      <c r="Q1284" t="s">
        <v>8323</v>
      </c>
      <c r="R1284" t="s">
        <v>8324</v>
      </c>
      <c r="S1284" s="9">
        <f t="shared" si="62"/>
        <v>41586.475173611114</v>
      </c>
    </row>
    <row r="1285" spans="1:19" ht="43.5" hidden="1" x14ac:dyDescent="0.3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60"/>
        <v>211</v>
      </c>
      <c r="P1285">
        <f t="shared" si="61"/>
        <v>95.93</v>
      </c>
      <c r="Q1285" t="s">
        <v>8323</v>
      </c>
      <c r="R1285" t="s">
        <v>8324</v>
      </c>
      <c r="S1285" s="9">
        <f t="shared" si="62"/>
        <v>41320.717465277776</v>
      </c>
    </row>
    <row r="1286" spans="1:19" ht="43.5" hidden="1" x14ac:dyDescent="0.3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60"/>
        <v>101</v>
      </c>
      <c r="P1286">
        <f t="shared" si="61"/>
        <v>65.16</v>
      </c>
      <c r="Q1286" t="s">
        <v>8315</v>
      </c>
      <c r="R1286" t="s">
        <v>8316</v>
      </c>
      <c r="S1286" s="9">
        <f t="shared" si="62"/>
        <v>42712.23474537037</v>
      </c>
    </row>
    <row r="1287" spans="1:19" ht="43.5" hidden="1" x14ac:dyDescent="0.3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60"/>
        <v>102</v>
      </c>
      <c r="P1287">
        <f t="shared" si="61"/>
        <v>32.270000000000003</v>
      </c>
      <c r="Q1287" t="s">
        <v>8315</v>
      </c>
      <c r="R1287" t="s">
        <v>8316</v>
      </c>
      <c r="S1287" s="9">
        <f t="shared" si="62"/>
        <v>42160.583043981482</v>
      </c>
    </row>
    <row r="1288" spans="1:19" ht="43.5" hidden="1" x14ac:dyDescent="0.3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60"/>
        <v>108</v>
      </c>
      <c r="P1288">
        <f t="shared" si="61"/>
        <v>81.25</v>
      </c>
      <c r="Q1288" t="s">
        <v>8315</v>
      </c>
      <c r="R1288" t="s">
        <v>8316</v>
      </c>
      <c r="S1288" s="9">
        <f t="shared" si="62"/>
        <v>42039.384571759263</v>
      </c>
    </row>
    <row r="1289" spans="1:19" ht="72.5" hidden="1" x14ac:dyDescent="0.3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60"/>
        <v>242</v>
      </c>
      <c r="P1289">
        <f t="shared" si="61"/>
        <v>24.2</v>
      </c>
      <c r="Q1289" t="s">
        <v>8315</v>
      </c>
      <c r="R1289" t="s">
        <v>8316</v>
      </c>
      <c r="S1289" s="9">
        <f t="shared" si="62"/>
        <v>42107.621018518519</v>
      </c>
    </row>
    <row r="1290" spans="1:19" ht="58" hidden="1" x14ac:dyDescent="0.3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60"/>
        <v>100</v>
      </c>
      <c r="P1290">
        <f t="shared" si="61"/>
        <v>65.87</v>
      </c>
      <c r="Q1290" t="s">
        <v>8315</v>
      </c>
      <c r="R1290" t="s">
        <v>8316</v>
      </c>
      <c r="S1290" s="9">
        <f t="shared" si="62"/>
        <v>42561.154664351852</v>
      </c>
    </row>
    <row r="1291" spans="1:19" ht="43.5" hidden="1" x14ac:dyDescent="0.3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60"/>
        <v>125</v>
      </c>
      <c r="P1291">
        <f t="shared" si="61"/>
        <v>36.08</v>
      </c>
      <c r="Q1291" t="s">
        <v>8315</v>
      </c>
      <c r="R1291" t="s">
        <v>8316</v>
      </c>
      <c r="S1291" s="9">
        <f t="shared" si="62"/>
        <v>42709.134780092587</v>
      </c>
    </row>
    <row r="1292" spans="1:19" ht="29" hidden="1" x14ac:dyDescent="0.3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60"/>
        <v>109</v>
      </c>
      <c r="P1292">
        <f t="shared" si="61"/>
        <v>44.19</v>
      </c>
      <c r="Q1292" t="s">
        <v>8315</v>
      </c>
      <c r="R1292" t="s">
        <v>8316</v>
      </c>
      <c r="S1292" s="9">
        <f t="shared" si="62"/>
        <v>42086.614942129629</v>
      </c>
    </row>
    <row r="1293" spans="1:19" ht="43.5" hidden="1" x14ac:dyDescent="0.3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60"/>
        <v>146</v>
      </c>
      <c r="P1293">
        <f t="shared" si="61"/>
        <v>104.07</v>
      </c>
      <c r="Q1293" t="s">
        <v>8315</v>
      </c>
      <c r="R1293" t="s">
        <v>8316</v>
      </c>
      <c r="S1293" s="9">
        <f t="shared" si="62"/>
        <v>42064.652673611112</v>
      </c>
    </row>
    <row r="1294" spans="1:19" ht="58" hidden="1" x14ac:dyDescent="0.3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60"/>
        <v>110</v>
      </c>
      <c r="P1294">
        <f t="shared" si="61"/>
        <v>35.96</v>
      </c>
      <c r="Q1294" t="s">
        <v>8315</v>
      </c>
      <c r="R1294" t="s">
        <v>8316</v>
      </c>
      <c r="S1294" s="9">
        <f t="shared" si="62"/>
        <v>42256.764212962968</v>
      </c>
    </row>
    <row r="1295" spans="1:19" ht="58" hidden="1" x14ac:dyDescent="0.3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60"/>
        <v>102</v>
      </c>
      <c r="P1295">
        <f t="shared" si="61"/>
        <v>127.79</v>
      </c>
      <c r="Q1295" t="s">
        <v>8315</v>
      </c>
      <c r="R1295" t="s">
        <v>8316</v>
      </c>
      <c r="S1295" s="9">
        <f t="shared" si="62"/>
        <v>42292.701053240744</v>
      </c>
    </row>
    <row r="1296" spans="1:19" ht="43.5" hidden="1" x14ac:dyDescent="0.3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60"/>
        <v>122</v>
      </c>
      <c r="P1296">
        <f t="shared" si="61"/>
        <v>27.73</v>
      </c>
      <c r="Q1296" t="s">
        <v>8315</v>
      </c>
      <c r="R1296" t="s">
        <v>8316</v>
      </c>
      <c r="S1296" s="9">
        <f t="shared" si="62"/>
        <v>42278.453668981485</v>
      </c>
    </row>
    <row r="1297" spans="1:19" ht="43.5" hidden="1" x14ac:dyDescent="0.3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60"/>
        <v>102</v>
      </c>
      <c r="P1297">
        <f t="shared" si="61"/>
        <v>39.83</v>
      </c>
      <c r="Q1297" t="s">
        <v>8315</v>
      </c>
      <c r="R1297" t="s">
        <v>8316</v>
      </c>
      <c r="S1297" s="9">
        <f t="shared" si="62"/>
        <v>42184.572881944448</v>
      </c>
    </row>
    <row r="1298" spans="1:19" ht="58" hidden="1" x14ac:dyDescent="0.3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60"/>
        <v>141</v>
      </c>
      <c r="P1298">
        <f t="shared" si="61"/>
        <v>52.17</v>
      </c>
      <c r="Q1298" t="s">
        <v>8315</v>
      </c>
      <c r="R1298" t="s">
        <v>8316</v>
      </c>
      <c r="S1298" s="9">
        <f t="shared" si="62"/>
        <v>42423.050613425927</v>
      </c>
    </row>
    <row r="1299" spans="1:19" ht="43.5" hidden="1" x14ac:dyDescent="0.3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60"/>
        <v>110</v>
      </c>
      <c r="P1299">
        <f t="shared" si="61"/>
        <v>92.04</v>
      </c>
      <c r="Q1299" t="s">
        <v>8315</v>
      </c>
      <c r="R1299" t="s">
        <v>8316</v>
      </c>
      <c r="S1299" s="9">
        <f t="shared" si="62"/>
        <v>42461.747199074074</v>
      </c>
    </row>
    <row r="1300" spans="1:19" ht="43.5" hidden="1" x14ac:dyDescent="0.3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60"/>
        <v>105</v>
      </c>
      <c r="P1300">
        <f t="shared" si="61"/>
        <v>63.42</v>
      </c>
      <c r="Q1300" t="s">
        <v>8315</v>
      </c>
      <c r="R1300" t="s">
        <v>8316</v>
      </c>
      <c r="S1300" s="9">
        <f t="shared" si="62"/>
        <v>42458.680925925932</v>
      </c>
    </row>
    <row r="1301" spans="1:19" ht="43.5" hidden="1" x14ac:dyDescent="0.3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60"/>
        <v>124</v>
      </c>
      <c r="P1301">
        <f t="shared" si="61"/>
        <v>135.63</v>
      </c>
      <c r="Q1301" t="s">
        <v>8315</v>
      </c>
      <c r="R1301" t="s">
        <v>8316</v>
      </c>
      <c r="S1301" s="9">
        <f t="shared" si="62"/>
        <v>42169.814340277779</v>
      </c>
    </row>
    <row r="1302" spans="1:19" ht="43.5" hidden="1" x14ac:dyDescent="0.3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60"/>
        <v>135</v>
      </c>
      <c r="P1302">
        <f t="shared" si="61"/>
        <v>168.75</v>
      </c>
      <c r="Q1302" t="s">
        <v>8315</v>
      </c>
      <c r="R1302" t="s">
        <v>8316</v>
      </c>
      <c r="S1302" s="9">
        <f t="shared" si="62"/>
        <v>42483.675208333334</v>
      </c>
    </row>
    <row r="1303" spans="1:19" ht="43.5" hidden="1" x14ac:dyDescent="0.3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60"/>
        <v>103</v>
      </c>
      <c r="P1303">
        <f t="shared" si="61"/>
        <v>70.86</v>
      </c>
      <c r="Q1303" t="s">
        <v>8315</v>
      </c>
      <c r="R1303" t="s">
        <v>8316</v>
      </c>
      <c r="S1303" s="9">
        <f t="shared" si="62"/>
        <v>42195.749745370369</v>
      </c>
    </row>
    <row r="1304" spans="1:19" ht="43.5" hidden="1" x14ac:dyDescent="0.3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60"/>
        <v>100</v>
      </c>
      <c r="P1304">
        <f t="shared" si="61"/>
        <v>50</v>
      </c>
      <c r="Q1304" t="s">
        <v>8315</v>
      </c>
      <c r="R1304" t="s">
        <v>8316</v>
      </c>
      <c r="S1304" s="9">
        <f t="shared" si="62"/>
        <v>42675.057997685188</v>
      </c>
    </row>
    <row r="1305" spans="1:19" ht="29" hidden="1" x14ac:dyDescent="0.3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60"/>
        <v>130</v>
      </c>
      <c r="P1305">
        <f t="shared" si="61"/>
        <v>42.21</v>
      </c>
      <c r="Q1305" t="s">
        <v>8315</v>
      </c>
      <c r="R1305" t="s">
        <v>8316</v>
      </c>
      <c r="S1305" s="9">
        <f t="shared" si="62"/>
        <v>42566.441203703704</v>
      </c>
    </row>
    <row r="1306" spans="1:19" ht="43.5" hidden="1" x14ac:dyDescent="0.3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60"/>
        <v>40</v>
      </c>
      <c r="P1306">
        <f t="shared" si="61"/>
        <v>152.41</v>
      </c>
      <c r="Q1306" t="s">
        <v>8317</v>
      </c>
      <c r="R1306" t="s">
        <v>8319</v>
      </c>
      <c r="S1306" s="9">
        <f t="shared" si="62"/>
        <v>42747.194502314815</v>
      </c>
    </row>
    <row r="1307" spans="1:19" ht="43.5" hidden="1" x14ac:dyDescent="0.3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60"/>
        <v>26</v>
      </c>
      <c r="P1307">
        <f t="shared" si="61"/>
        <v>90.62</v>
      </c>
      <c r="Q1307" t="s">
        <v>8317</v>
      </c>
      <c r="R1307" t="s">
        <v>8319</v>
      </c>
      <c r="S1307" s="9">
        <f t="shared" si="62"/>
        <v>42543.665601851855</v>
      </c>
    </row>
    <row r="1308" spans="1:19" ht="58" hidden="1" x14ac:dyDescent="0.3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60"/>
        <v>65</v>
      </c>
      <c r="P1308">
        <f t="shared" si="61"/>
        <v>201.6</v>
      </c>
      <c r="Q1308" t="s">
        <v>8317</v>
      </c>
      <c r="R1308" t="s">
        <v>8319</v>
      </c>
      <c r="S1308" s="9">
        <f t="shared" si="62"/>
        <v>41947.457569444443</v>
      </c>
    </row>
    <row r="1309" spans="1:19" ht="29" hidden="1" x14ac:dyDescent="0.3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60"/>
        <v>12</v>
      </c>
      <c r="P1309">
        <f t="shared" si="61"/>
        <v>127.93</v>
      </c>
      <c r="Q1309" t="s">
        <v>8317</v>
      </c>
      <c r="R1309" t="s">
        <v>8319</v>
      </c>
      <c r="S1309" s="9">
        <f t="shared" si="62"/>
        <v>42387.503229166665</v>
      </c>
    </row>
    <row r="1310" spans="1:19" ht="29" hidden="1" x14ac:dyDescent="0.3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60"/>
        <v>11</v>
      </c>
      <c r="P1310">
        <f t="shared" si="61"/>
        <v>29.89</v>
      </c>
      <c r="Q1310" t="s">
        <v>8317</v>
      </c>
      <c r="R1310" t="s">
        <v>8319</v>
      </c>
      <c r="S1310" s="9">
        <f t="shared" si="62"/>
        <v>42611.613564814819</v>
      </c>
    </row>
    <row r="1311" spans="1:19" ht="43.5" hidden="1" x14ac:dyDescent="0.3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60"/>
        <v>112</v>
      </c>
      <c r="P1311">
        <f t="shared" si="61"/>
        <v>367.97</v>
      </c>
      <c r="Q1311" t="s">
        <v>8317</v>
      </c>
      <c r="R1311" t="s">
        <v>8319</v>
      </c>
      <c r="S1311" s="9">
        <f t="shared" si="62"/>
        <v>42257.882731481484</v>
      </c>
    </row>
    <row r="1312" spans="1:19" ht="43.5" hidden="1" x14ac:dyDescent="0.3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60"/>
        <v>16</v>
      </c>
      <c r="P1312">
        <f t="shared" si="61"/>
        <v>129.16999999999999</v>
      </c>
      <c r="Q1312" t="s">
        <v>8317</v>
      </c>
      <c r="R1312" t="s">
        <v>8319</v>
      </c>
      <c r="S1312" s="9">
        <f t="shared" si="62"/>
        <v>42556.667245370365</v>
      </c>
    </row>
    <row r="1313" spans="1:19" ht="58" hidden="1" x14ac:dyDescent="0.3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60"/>
        <v>32</v>
      </c>
      <c r="P1313">
        <f t="shared" si="61"/>
        <v>800.7</v>
      </c>
      <c r="Q1313" t="s">
        <v>8317</v>
      </c>
      <c r="R1313" t="s">
        <v>8319</v>
      </c>
      <c r="S1313" s="9">
        <f t="shared" si="62"/>
        <v>42669.802303240736</v>
      </c>
    </row>
    <row r="1314" spans="1:19" ht="43.5" hidden="1" x14ac:dyDescent="0.3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60"/>
        <v>1</v>
      </c>
      <c r="P1314">
        <f t="shared" si="61"/>
        <v>28</v>
      </c>
      <c r="Q1314" t="s">
        <v>8317</v>
      </c>
      <c r="R1314" t="s">
        <v>8319</v>
      </c>
      <c r="S1314" s="9">
        <f t="shared" si="62"/>
        <v>42082.702800925923</v>
      </c>
    </row>
    <row r="1315" spans="1:19" ht="43.5" hidden="1" x14ac:dyDescent="0.3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60"/>
        <v>31</v>
      </c>
      <c r="P1315">
        <f t="shared" si="61"/>
        <v>102.02</v>
      </c>
      <c r="Q1315" t="s">
        <v>8317</v>
      </c>
      <c r="R1315" t="s">
        <v>8319</v>
      </c>
      <c r="S1315" s="9">
        <f t="shared" si="62"/>
        <v>42402.709652777776</v>
      </c>
    </row>
    <row r="1316" spans="1:19" ht="58" hidden="1" x14ac:dyDescent="0.3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60"/>
        <v>1</v>
      </c>
      <c r="P1316">
        <f t="shared" si="61"/>
        <v>184.36</v>
      </c>
      <c r="Q1316" t="s">
        <v>8317</v>
      </c>
      <c r="R1316" t="s">
        <v>8319</v>
      </c>
      <c r="S1316" s="9">
        <f t="shared" si="62"/>
        <v>42604.669675925921</v>
      </c>
    </row>
    <row r="1317" spans="1:19" ht="29" hidden="1" x14ac:dyDescent="0.3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60"/>
        <v>40</v>
      </c>
      <c r="P1317">
        <f t="shared" si="61"/>
        <v>162.91999999999999</v>
      </c>
      <c r="Q1317" t="s">
        <v>8317</v>
      </c>
      <c r="R1317" t="s">
        <v>8319</v>
      </c>
      <c r="S1317" s="9">
        <f t="shared" si="62"/>
        <v>42278.498240740737</v>
      </c>
    </row>
    <row r="1318" spans="1:19" ht="43.5" hidden="1" x14ac:dyDescent="0.3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60"/>
        <v>0</v>
      </c>
      <c r="P1318">
        <f t="shared" si="61"/>
        <v>1</v>
      </c>
      <c r="Q1318" t="s">
        <v>8317</v>
      </c>
      <c r="R1318" t="s">
        <v>8319</v>
      </c>
      <c r="S1318" s="9">
        <f t="shared" si="62"/>
        <v>42393.961909722217</v>
      </c>
    </row>
    <row r="1319" spans="1:19" ht="58" hidden="1" x14ac:dyDescent="0.3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60"/>
        <v>6</v>
      </c>
      <c r="P1319">
        <f t="shared" si="61"/>
        <v>603.53</v>
      </c>
      <c r="Q1319" t="s">
        <v>8317</v>
      </c>
      <c r="R1319" t="s">
        <v>8319</v>
      </c>
      <c r="S1319" s="9">
        <f t="shared" si="62"/>
        <v>42520.235486111109</v>
      </c>
    </row>
    <row r="1320" spans="1:19" ht="43.5" hidden="1" x14ac:dyDescent="0.3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60"/>
        <v>15</v>
      </c>
      <c r="P1320">
        <f t="shared" si="61"/>
        <v>45.41</v>
      </c>
      <c r="Q1320" t="s">
        <v>8317</v>
      </c>
      <c r="R1320" t="s">
        <v>8319</v>
      </c>
      <c r="S1320" s="9">
        <f t="shared" si="62"/>
        <v>41985.043657407412</v>
      </c>
    </row>
    <row r="1321" spans="1:19" ht="43.5" hidden="1" x14ac:dyDescent="0.3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60"/>
        <v>15</v>
      </c>
      <c r="P1321">
        <f t="shared" si="61"/>
        <v>97.33</v>
      </c>
      <c r="Q1321" t="s">
        <v>8317</v>
      </c>
      <c r="R1321" t="s">
        <v>8319</v>
      </c>
      <c r="S1321" s="9">
        <f t="shared" si="62"/>
        <v>41816.812094907407</v>
      </c>
    </row>
    <row r="1322" spans="1:19" ht="43.5" hidden="1" x14ac:dyDescent="0.3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60"/>
        <v>1</v>
      </c>
      <c r="P1322">
        <f t="shared" si="61"/>
        <v>167.67</v>
      </c>
      <c r="Q1322" t="s">
        <v>8317</v>
      </c>
      <c r="R1322" t="s">
        <v>8319</v>
      </c>
      <c r="S1322" s="9">
        <f t="shared" si="62"/>
        <v>42705.690347222218</v>
      </c>
    </row>
    <row r="1323" spans="1:19" ht="58" hidden="1" x14ac:dyDescent="0.3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60"/>
        <v>1</v>
      </c>
      <c r="P1323">
        <f t="shared" si="61"/>
        <v>859.86</v>
      </c>
      <c r="Q1323" t="s">
        <v>8317</v>
      </c>
      <c r="R1323" t="s">
        <v>8319</v>
      </c>
      <c r="S1323" s="9">
        <f t="shared" si="62"/>
        <v>42697.74927083333</v>
      </c>
    </row>
    <row r="1324" spans="1:19" ht="43.5" hidden="1" x14ac:dyDescent="0.3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60"/>
        <v>0</v>
      </c>
      <c r="P1324">
        <f t="shared" si="61"/>
        <v>26.5</v>
      </c>
      <c r="Q1324" t="s">
        <v>8317</v>
      </c>
      <c r="R1324" t="s">
        <v>8319</v>
      </c>
      <c r="S1324" s="9">
        <f t="shared" si="62"/>
        <v>42115.656539351854</v>
      </c>
    </row>
    <row r="1325" spans="1:19" ht="43.5" hidden="1" x14ac:dyDescent="0.3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60"/>
        <v>9</v>
      </c>
      <c r="P1325">
        <f t="shared" si="61"/>
        <v>30.27</v>
      </c>
      <c r="Q1325" t="s">
        <v>8317</v>
      </c>
      <c r="R1325" t="s">
        <v>8319</v>
      </c>
      <c r="S1325" s="9">
        <f t="shared" si="62"/>
        <v>42451.698449074072</v>
      </c>
    </row>
    <row r="1326" spans="1:19" ht="43.5" hidden="1" x14ac:dyDescent="0.3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60"/>
        <v>10</v>
      </c>
      <c r="P1326">
        <f t="shared" si="61"/>
        <v>54.67</v>
      </c>
      <c r="Q1326" t="s">
        <v>8317</v>
      </c>
      <c r="R1326" t="s">
        <v>8319</v>
      </c>
      <c r="S1326" s="9">
        <f t="shared" si="62"/>
        <v>42626.633703703701</v>
      </c>
    </row>
    <row r="1327" spans="1:19" ht="43.5" hidden="1" x14ac:dyDescent="0.3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60"/>
        <v>2</v>
      </c>
      <c r="P1327">
        <f t="shared" si="61"/>
        <v>60.75</v>
      </c>
      <c r="Q1327" t="s">
        <v>8317</v>
      </c>
      <c r="R1327" t="s">
        <v>8319</v>
      </c>
      <c r="S1327" s="9">
        <f t="shared" si="62"/>
        <v>42704.086053240739</v>
      </c>
    </row>
    <row r="1328" spans="1:19" ht="43.5" hidden="1" x14ac:dyDescent="0.3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60"/>
        <v>1</v>
      </c>
      <c r="P1328">
        <f t="shared" si="61"/>
        <v>102.73</v>
      </c>
      <c r="Q1328" t="s">
        <v>8317</v>
      </c>
      <c r="R1328" t="s">
        <v>8319</v>
      </c>
      <c r="S1328" s="9">
        <f t="shared" si="62"/>
        <v>41974.791990740734</v>
      </c>
    </row>
    <row r="1329" spans="1:19" ht="43.5" hidden="1" x14ac:dyDescent="0.3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60"/>
        <v>4</v>
      </c>
      <c r="P1329">
        <f t="shared" si="61"/>
        <v>41.59</v>
      </c>
      <c r="Q1329" t="s">
        <v>8317</v>
      </c>
      <c r="R1329" t="s">
        <v>8319</v>
      </c>
      <c r="S1329" s="9">
        <f t="shared" si="62"/>
        <v>42123.678645833337</v>
      </c>
    </row>
    <row r="1330" spans="1:19" ht="58" hidden="1" x14ac:dyDescent="0.3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60"/>
        <v>2</v>
      </c>
      <c r="P1330">
        <f t="shared" si="61"/>
        <v>116.53</v>
      </c>
      <c r="Q1330" t="s">
        <v>8317</v>
      </c>
      <c r="R1330" t="s">
        <v>8319</v>
      </c>
      <c r="S1330" s="9">
        <f t="shared" si="62"/>
        <v>42612.642754629633</v>
      </c>
    </row>
    <row r="1331" spans="1:19" ht="43.5" hidden="1" x14ac:dyDescent="0.3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60"/>
        <v>1</v>
      </c>
      <c r="P1331">
        <f t="shared" si="61"/>
        <v>45.33</v>
      </c>
      <c r="Q1331" t="s">
        <v>8317</v>
      </c>
      <c r="R1331" t="s">
        <v>8319</v>
      </c>
      <c r="S1331" s="9">
        <f t="shared" si="62"/>
        <v>41935.221585648149</v>
      </c>
    </row>
    <row r="1332" spans="1:19" ht="43.5" hidden="1" x14ac:dyDescent="0.3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60"/>
        <v>22</v>
      </c>
      <c r="P1332">
        <f t="shared" si="61"/>
        <v>157.46</v>
      </c>
      <c r="Q1332" t="s">
        <v>8317</v>
      </c>
      <c r="R1332" t="s">
        <v>8319</v>
      </c>
      <c r="S1332" s="9">
        <f t="shared" si="62"/>
        <v>42522.276724537034</v>
      </c>
    </row>
    <row r="1333" spans="1:19" ht="43.5" hidden="1" x14ac:dyDescent="0.3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60"/>
        <v>1</v>
      </c>
      <c r="P1333">
        <f t="shared" si="61"/>
        <v>100.5</v>
      </c>
      <c r="Q1333" t="s">
        <v>8317</v>
      </c>
      <c r="R1333" t="s">
        <v>8319</v>
      </c>
      <c r="S1333" s="9">
        <f t="shared" si="62"/>
        <v>42569.50409722222</v>
      </c>
    </row>
    <row r="1334" spans="1:19" ht="58" hidden="1" x14ac:dyDescent="0.3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60"/>
        <v>0</v>
      </c>
      <c r="P1334">
        <f t="shared" si="61"/>
        <v>0</v>
      </c>
      <c r="Q1334" t="s">
        <v>8317</v>
      </c>
      <c r="R1334" t="s">
        <v>8319</v>
      </c>
      <c r="S1334" s="9">
        <f t="shared" si="62"/>
        <v>42732.060277777782</v>
      </c>
    </row>
    <row r="1335" spans="1:19" ht="43.5" hidden="1" x14ac:dyDescent="0.3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60"/>
        <v>0</v>
      </c>
      <c r="P1335">
        <f t="shared" si="61"/>
        <v>0</v>
      </c>
      <c r="Q1335" t="s">
        <v>8317</v>
      </c>
      <c r="R1335" t="s">
        <v>8319</v>
      </c>
      <c r="S1335" s="9">
        <f t="shared" si="62"/>
        <v>41806.106770833336</v>
      </c>
    </row>
    <row r="1336" spans="1:19" ht="43.5" hidden="1" x14ac:dyDescent="0.3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60"/>
        <v>11</v>
      </c>
      <c r="P1336">
        <f t="shared" si="61"/>
        <v>51.82</v>
      </c>
      <c r="Q1336" t="s">
        <v>8317</v>
      </c>
      <c r="R1336" t="s">
        <v>8319</v>
      </c>
      <c r="S1336" s="9">
        <f t="shared" si="62"/>
        <v>42410.774155092593</v>
      </c>
    </row>
    <row r="1337" spans="1:19" ht="58" hidden="1" x14ac:dyDescent="0.3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60"/>
        <v>20</v>
      </c>
      <c r="P1337">
        <f t="shared" si="61"/>
        <v>308.75</v>
      </c>
      <c r="Q1337" t="s">
        <v>8317</v>
      </c>
      <c r="R1337" t="s">
        <v>8319</v>
      </c>
      <c r="S1337" s="9">
        <f t="shared" si="62"/>
        <v>42313.936365740738</v>
      </c>
    </row>
    <row r="1338" spans="1:19" ht="43.5" hidden="1" x14ac:dyDescent="0.3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60"/>
        <v>85</v>
      </c>
      <c r="P1338">
        <f t="shared" si="61"/>
        <v>379.23</v>
      </c>
      <c r="Q1338" t="s">
        <v>8317</v>
      </c>
      <c r="R1338" t="s">
        <v>8319</v>
      </c>
      <c r="S1338" s="9">
        <f t="shared" si="62"/>
        <v>41955.863750000004</v>
      </c>
    </row>
    <row r="1339" spans="1:19" ht="43.5" hidden="1" x14ac:dyDescent="0.3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60"/>
        <v>49</v>
      </c>
      <c r="P1339">
        <f t="shared" si="61"/>
        <v>176.36</v>
      </c>
      <c r="Q1339" t="s">
        <v>8317</v>
      </c>
      <c r="R1339" t="s">
        <v>8319</v>
      </c>
      <c r="S1339" s="9">
        <f t="shared" si="62"/>
        <v>42767.577303240745</v>
      </c>
    </row>
    <row r="1340" spans="1:19" ht="58" hidden="1" x14ac:dyDescent="0.3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60"/>
        <v>3</v>
      </c>
      <c r="P1340">
        <f t="shared" si="61"/>
        <v>66.069999999999993</v>
      </c>
      <c r="Q1340" t="s">
        <v>8317</v>
      </c>
      <c r="R1340" t="s">
        <v>8319</v>
      </c>
      <c r="S1340" s="9">
        <f t="shared" si="62"/>
        <v>42188.803622685184</v>
      </c>
    </row>
    <row r="1341" spans="1:19" ht="29" hidden="1" x14ac:dyDescent="0.3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60"/>
        <v>7</v>
      </c>
      <c r="P1341">
        <f t="shared" si="61"/>
        <v>89.65</v>
      </c>
      <c r="Q1341" t="s">
        <v>8317</v>
      </c>
      <c r="R1341" t="s">
        <v>8319</v>
      </c>
      <c r="S1341" s="9">
        <f t="shared" si="62"/>
        <v>41936.647164351853</v>
      </c>
    </row>
    <row r="1342" spans="1:19" ht="43.5" hidden="1" x14ac:dyDescent="0.3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60"/>
        <v>0</v>
      </c>
      <c r="P1342">
        <f t="shared" si="61"/>
        <v>0</v>
      </c>
      <c r="Q1342" t="s">
        <v>8317</v>
      </c>
      <c r="R1342" t="s">
        <v>8319</v>
      </c>
      <c r="S1342" s="9">
        <f t="shared" si="62"/>
        <v>41836.595520833333</v>
      </c>
    </row>
    <row r="1343" spans="1:19" ht="58" hidden="1" x14ac:dyDescent="0.3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60"/>
        <v>70</v>
      </c>
      <c r="P1343">
        <f t="shared" si="61"/>
        <v>382.39</v>
      </c>
      <c r="Q1343" t="s">
        <v>8317</v>
      </c>
      <c r="R1343" t="s">
        <v>8319</v>
      </c>
      <c r="S1343" s="9">
        <f t="shared" si="62"/>
        <v>42612.624039351853</v>
      </c>
    </row>
    <row r="1344" spans="1:19" ht="43.5" hidden="1" x14ac:dyDescent="0.3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60"/>
        <v>0</v>
      </c>
      <c r="P1344">
        <f t="shared" si="61"/>
        <v>100</v>
      </c>
      <c r="Q1344" t="s">
        <v>8317</v>
      </c>
      <c r="R1344" t="s">
        <v>8319</v>
      </c>
      <c r="S1344" s="9">
        <f t="shared" si="62"/>
        <v>42172.816423611104</v>
      </c>
    </row>
    <row r="1345" spans="1:19" ht="58" hidden="1" x14ac:dyDescent="0.3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60"/>
        <v>102</v>
      </c>
      <c r="P1345">
        <f t="shared" si="61"/>
        <v>158.36000000000001</v>
      </c>
      <c r="Q1345" t="s">
        <v>8317</v>
      </c>
      <c r="R1345" t="s">
        <v>8319</v>
      </c>
      <c r="S1345" s="9">
        <f t="shared" si="62"/>
        <v>42542.526423611111</v>
      </c>
    </row>
    <row r="1346" spans="1:19" ht="43.5" hidden="1" x14ac:dyDescent="0.3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ref="O1346:O1409" si="63">ROUND((E1346/D1346)*100,0)</f>
        <v>378</v>
      </c>
      <c r="P1346">
        <f t="shared" si="61"/>
        <v>40.76</v>
      </c>
      <c r="Q1346" t="s">
        <v>8320</v>
      </c>
      <c r="R1346" t="s">
        <v>8321</v>
      </c>
      <c r="S1346" s="9">
        <f t="shared" si="62"/>
        <v>42522.789803240739</v>
      </c>
    </row>
    <row r="1347" spans="1:19" ht="43.5" hidden="1" x14ac:dyDescent="0.3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si="63"/>
        <v>125</v>
      </c>
      <c r="P1347">
        <f t="shared" ref="P1347:P1410" si="64">IFERROR(ROUND(E1347/L1347,2),0)</f>
        <v>53.57</v>
      </c>
      <c r="Q1347" t="s">
        <v>8320</v>
      </c>
      <c r="R1347" t="s">
        <v>8321</v>
      </c>
      <c r="S1347" s="9">
        <f t="shared" ref="S1347:S1410" si="65">(((J1347/60)/60)/24)+DATE(1970,1,1)</f>
        <v>41799.814340277779</v>
      </c>
    </row>
    <row r="1348" spans="1:19" ht="43.5" hidden="1" x14ac:dyDescent="0.3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63"/>
        <v>147</v>
      </c>
      <c r="P1348">
        <f t="shared" si="64"/>
        <v>48.45</v>
      </c>
      <c r="Q1348" t="s">
        <v>8320</v>
      </c>
      <c r="R1348" t="s">
        <v>8321</v>
      </c>
      <c r="S1348" s="9">
        <f t="shared" si="65"/>
        <v>41422.075821759259</v>
      </c>
    </row>
    <row r="1349" spans="1:19" ht="43.5" hidden="1" x14ac:dyDescent="0.3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63"/>
        <v>102</v>
      </c>
      <c r="P1349">
        <f t="shared" si="64"/>
        <v>82.42</v>
      </c>
      <c r="Q1349" t="s">
        <v>8320</v>
      </c>
      <c r="R1349" t="s">
        <v>8321</v>
      </c>
      <c r="S1349" s="9">
        <f t="shared" si="65"/>
        <v>42040.638020833328</v>
      </c>
    </row>
    <row r="1350" spans="1:19" ht="43.5" hidden="1" x14ac:dyDescent="0.3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63"/>
        <v>102</v>
      </c>
      <c r="P1350">
        <f t="shared" si="64"/>
        <v>230.19</v>
      </c>
      <c r="Q1350" t="s">
        <v>8320</v>
      </c>
      <c r="R1350" t="s">
        <v>8321</v>
      </c>
      <c r="S1350" s="9">
        <f t="shared" si="65"/>
        <v>41963.506168981476</v>
      </c>
    </row>
    <row r="1351" spans="1:19" ht="43.5" hidden="1" x14ac:dyDescent="0.3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63"/>
        <v>204</v>
      </c>
      <c r="P1351">
        <f t="shared" si="64"/>
        <v>59.36</v>
      </c>
      <c r="Q1351" t="s">
        <v>8320</v>
      </c>
      <c r="R1351" t="s">
        <v>8321</v>
      </c>
      <c r="S1351" s="9">
        <f t="shared" si="65"/>
        <v>42317.33258101852</v>
      </c>
    </row>
    <row r="1352" spans="1:19" ht="43.5" hidden="1" x14ac:dyDescent="0.3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63"/>
        <v>104</v>
      </c>
      <c r="P1352">
        <f t="shared" si="64"/>
        <v>66.7</v>
      </c>
      <c r="Q1352" t="s">
        <v>8320</v>
      </c>
      <c r="R1352" t="s">
        <v>8321</v>
      </c>
      <c r="S1352" s="9">
        <f t="shared" si="65"/>
        <v>42334.013124999998</v>
      </c>
    </row>
    <row r="1353" spans="1:19" ht="29" hidden="1" x14ac:dyDescent="0.3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63"/>
        <v>101</v>
      </c>
      <c r="P1353">
        <f t="shared" si="64"/>
        <v>168.78</v>
      </c>
      <c r="Q1353" t="s">
        <v>8320</v>
      </c>
      <c r="R1353" t="s">
        <v>8321</v>
      </c>
      <c r="S1353" s="9">
        <f t="shared" si="65"/>
        <v>42382.74009259259</v>
      </c>
    </row>
    <row r="1354" spans="1:19" ht="58" hidden="1" x14ac:dyDescent="0.3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63"/>
        <v>136</v>
      </c>
      <c r="P1354">
        <f t="shared" si="64"/>
        <v>59.97</v>
      </c>
      <c r="Q1354" t="s">
        <v>8320</v>
      </c>
      <c r="R1354" t="s">
        <v>8321</v>
      </c>
      <c r="S1354" s="9">
        <f t="shared" si="65"/>
        <v>42200.578310185185</v>
      </c>
    </row>
    <row r="1355" spans="1:19" ht="43.5" hidden="1" x14ac:dyDescent="0.3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63"/>
        <v>134</v>
      </c>
      <c r="P1355">
        <f t="shared" si="64"/>
        <v>31.81</v>
      </c>
      <c r="Q1355" t="s">
        <v>8320</v>
      </c>
      <c r="R1355" t="s">
        <v>8321</v>
      </c>
      <c r="S1355" s="9">
        <f t="shared" si="65"/>
        <v>41309.11791666667</v>
      </c>
    </row>
    <row r="1356" spans="1:19" ht="43.5" hidden="1" x14ac:dyDescent="0.3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63"/>
        <v>130</v>
      </c>
      <c r="P1356">
        <f t="shared" si="64"/>
        <v>24.42</v>
      </c>
      <c r="Q1356" t="s">
        <v>8320</v>
      </c>
      <c r="R1356" t="s">
        <v>8321</v>
      </c>
      <c r="S1356" s="9">
        <f t="shared" si="65"/>
        <v>42502.807627314818</v>
      </c>
    </row>
    <row r="1357" spans="1:19" ht="58" hidden="1" x14ac:dyDescent="0.3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63"/>
        <v>123</v>
      </c>
      <c r="P1357">
        <f t="shared" si="64"/>
        <v>25.35</v>
      </c>
      <c r="Q1357" t="s">
        <v>8320</v>
      </c>
      <c r="R1357" t="s">
        <v>8321</v>
      </c>
      <c r="S1357" s="9">
        <f t="shared" si="65"/>
        <v>41213.254687499997</v>
      </c>
    </row>
    <row r="1358" spans="1:19" ht="43.5" hidden="1" x14ac:dyDescent="0.3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63"/>
        <v>183</v>
      </c>
      <c r="P1358">
        <f t="shared" si="64"/>
        <v>71.44</v>
      </c>
      <c r="Q1358" t="s">
        <v>8320</v>
      </c>
      <c r="R1358" t="s">
        <v>8321</v>
      </c>
      <c r="S1358" s="9">
        <f t="shared" si="65"/>
        <v>41430.038888888892</v>
      </c>
    </row>
    <row r="1359" spans="1:19" ht="43.5" hidden="1" x14ac:dyDescent="0.3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63"/>
        <v>125</v>
      </c>
      <c r="P1359">
        <f t="shared" si="64"/>
        <v>38.549999999999997</v>
      </c>
      <c r="Q1359" t="s">
        <v>8320</v>
      </c>
      <c r="R1359" t="s">
        <v>8321</v>
      </c>
      <c r="S1359" s="9">
        <f t="shared" si="65"/>
        <v>41304.962233796294</v>
      </c>
    </row>
    <row r="1360" spans="1:19" ht="43.5" hidden="1" x14ac:dyDescent="0.3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63"/>
        <v>112</v>
      </c>
      <c r="P1360">
        <f t="shared" si="64"/>
        <v>68.37</v>
      </c>
      <c r="Q1360" t="s">
        <v>8320</v>
      </c>
      <c r="R1360" t="s">
        <v>8321</v>
      </c>
      <c r="S1360" s="9">
        <f t="shared" si="65"/>
        <v>40689.570868055554</v>
      </c>
    </row>
    <row r="1361" spans="1:19" ht="43.5" hidden="1" x14ac:dyDescent="0.3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63"/>
        <v>116</v>
      </c>
      <c r="P1361">
        <f t="shared" si="64"/>
        <v>40.21</v>
      </c>
      <c r="Q1361" t="s">
        <v>8320</v>
      </c>
      <c r="R1361" t="s">
        <v>8321</v>
      </c>
      <c r="S1361" s="9">
        <f t="shared" si="65"/>
        <v>40668.814699074072</v>
      </c>
    </row>
    <row r="1362" spans="1:19" ht="29" hidden="1" x14ac:dyDescent="0.3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63"/>
        <v>173</v>
      </c>
      <c r="P1362">
        <f t="shared" si="64"/>
        <v>32.07</v>
      </c>
      <c r="Q1362" t="s">
        <v>8320</v>
      </c>
      <c r="R1362" t="s">
        <v>8321</v>
      </c>
      <c r="S1362" s="9">
        <f t="shared" si="65"/>
        <v>41095.900694444441</v>
      </c>
    </row>
    <row r="1363" spans="1:19" ht="43.5" hidden="1" x14ac:dyDescent="0.3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63"/>
        <v>126</v>
      </c>
      <c r="P1363">
        <f t="shared" si="64"/>
        <v>28.63</v>
      </c>
      <c r="Q1363" t="s">
        <v>8320</v>
      </c>
      <c r="R1363" t="s">
        <v>8321</v>
      </c>
      <c r="S1363" s="9">
        <f t="shared" si="65"/>
        <v>41781.717268518521</v>
      </c>
    </row>
    <row r="1364" spans="1:19" ht="43.5" hidden="1" x14ac:dyDescent="0.3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63"/>
        <v>109</v>
      </c>
      <c r="P1364">
        <f t="shared" si="64"/>
        <v>43.64</v>
      </c>
      <c r="Q1364" t="s">
        <v>8320</v>
      </c>
      <c r="R1364" t="s">
        <v>8321</v>
      </c>
      <c r="S1364" s="9">
        <f t="shared" si="65"/>
        <v>41464.934386574074</v>
      </c>
    </row>
    <row r="1365" spans="1:19" ht="43.5" hidden="1" x14ac:dyDescent="0.3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63"/>
        <v>100</v>
      </c>
      <c r="P1365">
        <f t="shared" si="64"/>
        <v>40</v>
      </c>
      <c r="Q1365" t="s">
        <v>8320</v>
      </c>
      <c r="R1365" t="s">
        <v>8321</v>
      </c>
      <c r="S1365" s="9">
        <f t="shared" si="65"/>
        <v>42396.8440625</v>
      </c>
    </row>
    <row r="1366" spans="1:19" ht="58" hidden="1" x14ac:dyDescent="0.3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63"/>
        <v>119</v>
      </c>
      <c r="P1366">
        <f t="shared" si="64"/>
        <v>346.04</v>
      </c>
      <c r="Q1366" t="s">
        <v>8323</v>
      </c>
      <c r="R1366" t="s">
        <v>8324</v>
      </c>
      <c r="S1366" s="9">
        <f t="shared" si="65"/>
        <v>41951.695671296293</v>
      </c>
    </row>
    <row r="1367" spans="1:19" ht="43.5" hidden="1" x14ac:dyDescent="0.3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63"/>
        <v>100</v>
      </c>
      <c r="P1367">
        <f t="shared" si="64"/>
        <v>81.739999999999995</v>
      </c>
      <c r="Q1367" t="s">
        <v>8323</v>
      </c>
      <c r="R1367" t="s">
        <v>8324</v>
      </c>
      <c r="S1367" s="9">
        <f t="shared" si="65"/>
        <v>42049.733240740738</v>
      </c>
    </row>
    <row r="1368" spans="1:19" hidden="1" x14ac:dyDescent="0.3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63"/>
        <v>126</v>
      </c>
      <c r="P1368">
        <f t="shared" si="64"/>
        <v>64.540000000000006</v>
      </c>
      <c r="Q1368" t="s">
        <v>8323</v>
      </c>
      <c r="R1368" t="s">
        <v>8324</v>
      </c>
      <c r="S1368" s="9">
        <f t="shared" si="65"/>
        <v>41924.996099537035</v>
      </c>
    </row>
    <row r="1369" spans="1:19" ht="43.5" hidden="1" x14ac:dyDescent="0.3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63"/>
        <v>114</v>
      </c>
      <c r="P1369">
        <f t="shared" si="64"/>
        <v>63.48</v>
      </c>
      <c r="Q1369" t="s">
        <v>8323</v>
      </c>
      <c r="R1369" t="s">
        <v>8324</v>
      </c>
      <c r="S1369" s="9">
        <f t="shared" si="65"/>
        <v>42292.002893518518</v>
      </c>
    </row>
    <row r="1370" spans="1:19" ht="43.5" hidden="1" x14ac:dyDescent="0.3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63"/>
        <v>111</v>
      </c>
      <c r="P1370">
        <f t="shared" si="64"/>
        <v>63.62</v>
      </c>
      <c r="Q1370" t="s">
        <v>8323</v>
      </c>
      <c r="R1370" t="s">
        <v>8324</v>
      </c>
      <c r="S1370" s="9">
        <f t="shared" si="65"/>
        <v>42146.190902777773</v>
      </c>
    </row>
    <row r="1371" spans="1:19" ht="43.5" hidden="1" x14ac:dyDescent="0.3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63"/>
        <v>105</v>
      </c>
      <c r="P1371">
        <f t="shared" si="64"/>
        <v>83.97</v>
      </c>
      <c r="Q1371" t="s">
        <v>8323</v>
      </c>
      <c r="R1371" t="s">
        <v>8324</v>
      </c>
      <c r="S1371" s="9">
        <f t="shared" si="65"/>
        <v>41710.594282407408</v>
      </c>
    </row>
    <row r="1372" spans="1:19" ht="29" hidden="1" x14ac:dyDescent="0.3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63"/>
        <v>104</v>
      </c>
      <c r="P1372">
        <f t="shared" si="64"/>
        <v>77.75</v>
      </c>
      <c r="Q1372" t="s">
        <v>8323</v>
      </c>
      <c r="R1372" t="s">
        <v>8324</v>
      </c>
      <c r="S1372" s="9">
        <f t="shared" si="65"/>
        <v>41548.00335648148</v>
      </c>
    </row>
    <row r="1373" spans="1:19" ht="58" hidden="1" x14ac:dyDescent="0.3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63"/>
        <v>107</v>
      </c>
      <c r="P1373">
        <f t="shared" si="64"/>
        <v>107.07</v>
      </c>
      <c r="Q1373" t="s">
        <v>8323</v>
      </c>
      <c r="R1373" t="s">
        <v>8324</v>
      </c>
      <c r="S1373" s="9">
        <f t="shared" si="65"/>
        <v>42101.758587962962</v>
      </c>
    </row>
    <row r="1374" spans="1:19" ht="29" hidden="1" x14ac:dyDescent="0.3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63"/>
        <v>124</v>
      </c>
      <c r="P1374">
        <f t="shared" si="64"/>
        <v>38.75</v>
      </c>
      <c r="Q1374" t="s">
        <v>8323</v>
      </c>
      <c r="R1374" t="s">
        <v>8324</v>
      </c>
      <c r="S1374" s="9">
        <f t="shared" si="65"/>
        <v>41072.739953703705</v>
      </c>
    </row>
    <row r="1375" spans="1:19" ht="29" hidden="1" x14ac:dyDescent="0.3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63"/>
        <v>105</v>
      </c>
      <c r="P1375">
        <f t="shared" si="64"/>
        <v>201.94</v>
      </c>
      <c r="Q1375" t="s">
        <v>8323</v>
      </c>
      <c r="R1375" t="s">
        <v>8324</v>
      </c>
      <c r="S1375" s="9">
        <f t="shared" si="65"/>
        <v>42704.95177083333</v>
      </c>
    </row>
    <row r="1376" spans="1:19" ht="43.5" hidden="1" x14ac:dyDescent="0.3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63"/>
        <v>189</v>
      </c>
      <c r="P1376">
        <f t="shared" si="64"/>
        <v>43.06</v>
      </c>
      <c r="Q1376" t="s">
        <v>8323</v>
      </c>
      <c r="R1376" t="s">
        <v>8324</v>
      </c>
      <c r="S1376" s="9">
        <f t="shared" si="65"/>
        <v>42424.161898148144</v>
      </c>
    </row>
    <row r="1377" spans="1:19" ht="58" hidden="1" x14ac:dyDescent="0.3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63"/>
        <v>171</v>
      </c>
      <c r="P1377">
        <f t="shared" si="64"/>
        <v>62.87</v>
      </c>
      <c r="Q1377" t="s">
        <v>8323</v>
      </c>
      <c r="R1377" t="s">
        <v>8324</v>
      </c>
      <c r="S1377" s="9">
        <f t="shared" si="65"/>
        <v>42720.066192129627</v>
      </c>
    </row>
    <row r="1378" spans="1:19" ht="29" hidden="1" x14ac:dyDescent="0.3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63"/>
        <v>252</v>
      </c>
      <c r="P1378">
        <f t="shared" si="64"/>
        <v>55.61</v>
      </c>
      <c r="Q1378" t="s">
        <v>8323</v>
      </c>
      <c r="R1378" t="s">
        <v>8324</v>
      </c>
      <c r="S1378" s="9">
        <f t="shared" si="65"/>
        <v>42677.669050925921</v>
      </c>
    </row>
    <row r="1379" spans="1:19" ht="43.5" hidden="1" x14ac:dyDescent="0.3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63"/>
        <v>116</v>
      </c>
      <c r="P1379">
        <f t="shared" si="64"/>
        <v>48.71</v>
      </c>
      <c r="Q1379" t="s">
        <v>8323</v>
      </c>
      <c r="R1379" t="s">
        <v>8324</v>
      </c>
      <c r="S1379" s="9">
        <f t="shared" si="65"/>
        <v>42747.219560185185</v>
      </c>
    </row>
    <row r="1380" spans="1:19" hidden="1" x14ac:dyDescent="0.3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63"/>
        <v>203</v>
      </c>
      <c r="P1380">
        <f t="shared" si="64"/>
        <v>30.58</v>
      </c>
      <c r="Q1380" t="s">
        <v>8323</v>
      </c>
      <c r="R1380" t="s">
        <v>8324</v>
      </c>
      <c r="S1380" s="9">
        <f t="shared" si="65"/>
        <v>42568.759374999994</v>
      </c>
    </row>
    <row r="1381" spans="1:19" ht="29" hidden="1" x14ac:dyDescent="0.3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63"/>
        <v>112</v>
      </c>
      <c r="P1381">
        <f t="shared" si="64"/>
        <v>73.91</v>
      </c>
      <c r="Q1381" t="s">
        <v>8323</v>
      </c>
      <c r="R1381" t="s">
        <v>8324</v>
      </c>
      <c r="S1381" s="9">
        <f t="shared" si="65"/>
        <v>42130.491620370376</v>
      </c>
    </row>
    <row r="1382" spans="1:19" ht="43.5" hidden="1" x14ac:dyDescent="0.3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63"/>
        <v>424</v>
      </c>
      <c r="P1382">
        <f t="shared" si="64"/>
        <v>21.2</v>
      </c>
      <c r="Q1382" t="s">
        <v>8323</v>
      </c>
      <c r="R1382" t="s">
        <v>8324</v>
      </c>
      <c r="S1382" s="9">
        <f t="shared" si="65"/>
        <v>42141.762800925921</v>
      </c>
    </row>
    <row r="1383" spans="1:19" ht="58" hidden="1" x14ac:dyDescent="0.3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63"/>
        <v>107</v>
      </c>
      <c r="P1383">
        <f t="shared" si="64"/>
        <v>73.36</v>
      </c>
      <c r="Q1383" t="s">
        <v>8323</v>
      </c>
      <c r="R1383" t="s">
        <v>8324</v>
      </c>
      <c r="S1383" s="9">
        <f t="shared" si="65"/>
        <v>42703.214409722219</v>
      </c>
    </row>
    <row r="1384" spans="1:19" ht="43.5" hidden="1" x14ac:dyDescent="0.3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63"/>
        <v>104</v>
      </c>
      <c r="P1384">
        <f t="shared" si="64"/>
        <v>56.41</v>
      </c>
      <c r="Q1384" t="s">
        <v>8323</v>
      </c>
      <c r="R1384" t="s">
        <v>8324</v>
      </c>
      <c r="S1384" s="9">
        <f t="shared" si="65"/>
        <v>41370.800185185188</v>
      </c>
    </row>
    <row r="1385" spans="1:19" ht="43.5" hidden="1" x14ac:dyDescent="0.3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63"/>
        <v>212</v>
      </c>
      <c r="P1385">
        <f t="shared" si="64"/>
        <v>50.25</v>
      </c>
      <c r="Q1385" t="s">
        <v>8323</v>
      </c>
      <c r="R1385" t="s">
        <v>8324</v>
      </c>
      <c r="S1385" s="9">
        <f t="shared" si="65"/>
        <v>42707.074976851851</v>
      </c>
    </row>
    <row r="1386" spans="1:19" ht="43.5" hidden="1" x14ac:dyDescent="0.3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63"/>
        <v>124</v>
      </c>
      <c r="P1386">
        <f t="shared" si="64"/>
        <v>68.94</v>
      </c>
      <c r="Q1386" t="s">
        <v>8323</v>
      </c>
      <c r="R1386" t="s">
        <v>8324</v>
      </c>
      <c r="S1386" s="9">
        <f t="shared" si="65"/>
        <v>42160.735208333332</v>
      </c>
    </row>
    <row r="1387" spans="1:19" ht="43.5" hidden="1" x14ac:dyDescent="0.3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63"/>
        <v>110</v>
      </c>
      <c r="P1387">
        <f t="shared" si="64"/>
        <v>65.91</v>
      </c>
      <c r="Q1387" t="s">
        <v>8323</v>
      </c>
      <c r="R1387" t="s">
        <v>8324</v>
      </c>
      <c r="S1387" s="9">
        <f t="shared" si="65"/>
        <v>42433.688900462963</v>
      </c>
    </row>
    <row r="1388" spans="1:19" ht="29" hidden="1" x14ac:dyDescent="0.3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63"/>
        <v>219</v>
      </c>
      <c r="P1388">
        <f t="shared" si="64"/>
        <v>62.5</v>
      </c>
      <c r="Q1388" t="s">
        <v>8323</v>
      </c>
      <c r="R1388" t="s">
        <v>8324</v>
      </c>
      <c r="S1388" s="9">
        <f t="shared" si="65"/>
        <v>42184.646863425922</v>
      </c>
    </row>
    <row r="1389" spans="1:19" ht="43.5" hidden="1" x14ac:dyDescent="0.3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63"/>
        <v>137</v>
      </c>
      <c r="P1389">
        <f t="shared" si="64"/>
        <v>70.06</v>
      </c>
      <c r="Q1389" t="s">
        <v>8323</v>
      </c>
      <c r="R1389" t="s">
        <v>8324</v>
      </c>
      <c r="S1389" s="9">
        <f t="shared" si="65"/>
        <v>42126.92123842593</v>
      </c>
    </row>
    <row r="1390" spans="1:19" ht="43.5" hidden="1" x14ac:dyDescent="0.3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63"/>
        <v>135</v>
      </c>
      <c r="P1390">
        <f t="shared" si="64"/>
        <v>60.18</v>
      </c>
      <c r="Q1390" t="s">
        <v>8323</v>
      </c>
      <c r="R1390" t="s">
        <v>8324</v>
      </c>
      <c r="S1390" s="9">
        <f t="shared" si="65"/>
        <v>42634.614780092597</v>
      </c>
    </row>
    <row r="1391" spans="1:19" ht="29" hidden="1" x14ac:dyDescent="0.3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63"/>
        <v>145</v>
      </c>
      <c r="P1391">
        <f t="shared" si="64"/>
        <v>21.38</v>
      </c>
      <c r="Q1391" t="s">
        <v>8323</v>
      </c>
      <c r="R1391" t="s">
        <v>8324</v>
      </c>
      <c r="S1391" s="9">
        <f t="shared" si="65"/>
        <v>42565.480983796297</v>
      </c>
    </row>
    <row r="1392" spans="1:19" ht="43.5" hidden="1" x14ac:dyDescent="0.3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63"/>
        <v>109</v>
      </c>
      <c r="P1392">
        <f t="shared" si="64"/>
        <v>160.79</v>
      </c>
      <c r="Q1392" t="s">
        <v>8323</v>
      </c>
      <c r="R1392" t="s">
        <v>8324</v>
      </c>
      <c r="S1392" s="9">
        <f t="shared" si="65"/>
        <v>42087.803310185183</v>
      </c>
    </row>
    <row r="1393" spans="1:19" ht="43.5" hidden="1" x14ac:dyDescent="0.3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63"/>
        <v>110</v>
      </c>
      <c r="P1393">
        <f t="shared" si="64"/>
        <v>42.38</v>
      </c>
      <c r="Q1393" t="s">
        <v>8323</v>
      </c>
      <c r="R1393" t="s">
        <v>8324</v>
      </c>
      <c r="S1393" s="9">
        <f t="shared" si="65"/>
        <v>42193.650671296295</v>
      </c>
    </row>
    <row r="1394" spans="1:19" ht="43.5" hidden="1" x14ac:dyDescent="0.3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63"/>
        <v>114</v>
      </c>
      <c r="P1394">
        <f t="shared" si="64"/>
        <v>27.32</v>
      </c>
      <c r="Q1394" t="s">
        <v>8323</v>
      </c>
      <c r="R1394" t="s">
        <v>8324</v>
      </c>
      <c r="S1394" s="9">
        <f t="shared" si="65"/>
        <v>42401.154930555553</v>
      </c>
    </row>
    <row r="1395" spans="1:19" hidden="1" x14ac:dyDescent="0.3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63"/>
        <v>102</v>
      </c>
      <c r="P1395">
        <f t="shared" si="64"/>
        <v>196.83</v>
      </c>
      <c r="Q1395" t="s">
        <v>8323</v>
      </c>
      <c r="R1395" t="s">
        <v>8324</v>
      </c>
      <c r="S1395" s="9">
        <f t="shared" si="65"/>
        <v>42553.681979166664</v>
      </c>
    </row>
    <row r="1396" spans="1:19" ht="43.5" hidden="1" x14ac:dyDescent="0.3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63"/>
        <v>122</v>
      </c>
      <c r="P1396">
        <f t="shared" si="64"/>
        <v>53.88</v>
      </c>
      <c r="Q1396" t="s">
        <v>8323</v>
      </c>
      <c r="R1396" t="s">
        <v>8324</v>
      </c>
      <c r="S1396" s="9">
        <f t="shared" si="65"/>
        <v>42752.144976851851</v>
      </c>
    </row>
    <row r="1397" spans="1:19" hidden="1" x14ac:dyDescent="0.3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63"/>
        <v>112</v>
      </c>
      <c r="P1397">
        <f t="shared" si="64"/>
        <v>47.76</v>
      </c>
      <c r="Q1397" t="s">
        <v>8323</v>
      </c>
      <c r="R1397" t="s">
        <v>8324</v>
      </c>
      <c r="S1397" s="9">
        <f t="shared" si="65"/>
        <v>42719.90834490741</v>
      </c>
    </row>
    <row r="1398" spans="1:19" ht="58" hidden="1" x14ac:dyDescent="0.3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63"/>
        <v>107</v>
      </c>
      <c r="P1398">
        <f t="shared" si="64"/>
        <v>88.19</v>
      </c>
      <c r="Q1398" t="s">
        <v>8323</v>
      </c>
      <c r="R1398" t="s">
        <v>8324</v>
      </c>
      <c r="S1398" s="9">
        <f t="shared" si="65"/>
        <v>42018.99863425926</v>
      </c>
    </row>
    <row r="1399" spans="1:19" ht="43.5" hidden="1" x14ac:dyDescent="0.3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63"/>
        <v>114</v>
      </c>
      <c r="P1399">
        <f t="shared" si="64"/>
        <v>72.06</v>
      </c>
      <c r="Q1399" t="s">
        <v>8323</v>
      </c>
      <c r="R1399" t="s">
        <v>8324</v>
      </c>
      <c r="S1399" s="9">
        <f t="shared" si="65"/>
        <v>42640.917939814812</v>
      </c>
    </row>
    <row r="1400" spans="1:19" ht="43.5" hidden="1" x14ac:dyDescent="0.3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63"/>
        <v>110</v>
      </c>
      <c r="P1400">
        <f t="shared" si="64"/>
        <v>74.25</v>
      </c>
      <c r="Q1400" t="s">
        <v>8323</v>
      </c>
      <c r="R1400" t="s">
        <v>8324</v>
      </c>
      <c r="S1400" s="9">
        <f t="shared" si="65"/>
        <v>42526.874236111107</v>
      </c>
    </row>
    <row r="1401" spans="1:19" ht="43.5" hidden="1" x14ac:dyDescent="0.3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63"/>
        <v>126</v>
      </c>
      <c r="P1401">
        <f t="shared" si="64"/>
        <v>61.7</v>
      </c>
      <c r="Q1401" t="s">
        <v>8323</v>
      </c>
      <c r="R1401" t="s">
        <v>8324</v>
      </c>
      <c r="S1401" s="9">
        <f t="shared" si="65"/>
        <v>41889.004317129627</v>
      </c>
    </row>
    <row r="1402" spans="1:19" ht="43.5" hidden="1" x14ac:dyDescent="0.3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63"/>
        <v>167</v>
      </c>
      <c r="P1402">
        <f t="shared" si="64"/>
        <v>17.239999999999998</v>
      </c>
      <c r="Q1402" t="s">
        <v>8323</v>
      </c>
      <c r="R1402" t="s">
        <v>8324</v>
      </c>
      <c r="S1402" s="9">
        <f t="shared" si="65"/>
        <v>42498.341122685189</v>
      </c>
    </row>
    <row r="1403" spans="1:19" ht="58" hidden="1" x14ac:dyDescent="0.3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63"/>
        <v>497</v>
      </c>
      <c r="P1403">
        <f t="shared" si="64"/>
        <v>51.72</v>
      </c>
      <c r="Q1403" t="s">
        <v>8323</v>
      </c>
      <c r="R1403" t="s">
        <v>8324</v>
      </c>
      <c r="S1403" s="9">
        <f t="shared" si="65"/>
        <v>41399.99622685185</v>
      </c>
    </row>
    <row r="1404" spans="1:19" ht="43.5" hidden="1" x14ac:dyDescent="0.3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63"/>
        <v>109</v>
      </c>
      <c r="P1404">
        <f t="shared" si="64"/>
        <v>24.15</v>
      </c>
      <c r="Q1404" t="s">
        <v>8323</v>
      </c>
      <c r="R1404" t="s">
        <v>8324</v>
      </c>
      <c r="S1404" s="9">
        <f t="shared" si="65"/>
        <v>42065.053368055553</v>
      </c>
    </row>
    <row r="1405" spans="1:19" ht="43.5" hidden="1" x14ac:dyDescent="0.3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63"/>
        <v>103</v>
      </c>
      <c r="P1405">
        <f t="shared" si="64"/>
        <v>62.17</v>
      </c>
      <c r="Q1405" t="s">
        <v>8323</v>
      </c>
      <c r="R1405" t="s">
        <v>8324</v>
      </c>
      <c r="S1405" s="9">
        <f t="shared" si="65"/>
        <v>41451.062905092593</v>
      </c>
    </row>
    <row r="1406" spans="1:19" ht="43.5" hidden="1" x14ac:dyDescent="0.3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63"/>
        <v>2</v>
      </c>
      <c r="P1406">
        <f t="shared" si="64"/>
        <v>48.2</v>
      </c>
      <c r="Q1406" t="s">
        <v>8320</v>
      </c>
      <c r="R1406" t="s">
        <v>8339</v>
      </c>
      <c r="S1406" s="9">
        <f t="shared" si="65"/>
        <v>42032.510243055556</v>
      </c>
    </row>
    <row r="1407" spans="1:19" ht="29" hidden="1" x14ac:dyDescent="0.3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63"/>
        <v>0</v>
      </c>
      <c r="P1407">
        <f t="shared" si="64"/>
        <v>6.18</v>
      </c>
      <c r="Q1407" t="s">
        <v>8320</v>
      </c>
      <c r="R1407" t="s">
        <v>8339</v>
      </c>
      <c r="S1407" s="9">
        <f t="shared" si="65"/>
        <v>41941.680567129632</v>
      </c>
    </row>
    <row r="1408" spans="1:19" hidden="1" x14ac:dyDescent="0.3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63"/>
        <v>0</v>
      </c>
      <c r="P1408">
        <f t="shared" si="64"/>
        <v>5</v>
      </c>
      <c r="Q1408" t="s">
        <v>8320</v>
      </c>
      <c r="R1408" t="s">
        <v>8339</v>
      </c>
      <c r="S1408" s="9">
        <f t="shared" si="65"/>
        <v>42297.432951388888</v>
      </c>
    </row>
    <row r="1409" spans="1:19" ht="43.5" hidden="1" x14ac:dyDescent="0.3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63"/>
        <v>1</v>
      </c>
      <c r="P1409">
        <f t="shared" si="64"/>
        <v>7.5</v>
      </c>
      <c r="Q1409" t="s">
        <v>8320</v>
      </c>
      <c r="R1409" t="s">
        <v>8339</v>
      </c>
      <c r="S1409" s="9">
        <f t="shared" si="65"/>
        <v>41838.536782407406</v>
      </c>
    </row>
    <row r="1410" spans="1:19" ht="43.5" hidden="1" x14ac:dyDescent="0.3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ref="O1410:O1473" si="66">ROUND((E1410/D1410)*100,0)</f>
        <v>7</v>
      </c>
      <c r="P1410">
        <f t="shared" si="64"/>
        <v>12</v>
      </c>
      <c r="Q1410" t="s">
        <v>8320</v>
      </c>
      <c r="R1410" t="s">
        <v>8339</v>
      </c>
      <c r="S1410" s="9">
        <f t="shared" si="65"/>
        <v>42291.872175925921</v>
      </c>
    </row>
    <row r="1411" spans="1:19" ht="43.5" hidden="1" x14ac:dyDescent="0.3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si="66"/>
        <v>0</v>
      </c>
      <c r="P1411">
        <f t="shared" ref="P1411:P1474" si="67">IFERROR(ROUND(E1411/L1411,2),0)</f>
        <v>0</v>
      </c>
      <c r="Q1411" t="s">
        <v>8320</v>
      </c>
      <c r="R1411" t="s">
        <v>8339</v>
      </c>
      <c r="S1411" s="9">
        <f t="shared" ref="S1411:S1474" si="68">(((J1411/60)/60)/24)+DATE(1970,1,1)</f>
        <v>41945.133506944447</v>
      </c>
    </row>
    <row r="1412" spans="1:19" ht="43.5" hidden="1" x14ac:dyDescent="0.3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66"/>
        <v>0</v>
      </c>
      <c r="P1412">
        <f t="shared" si="67"/>
        <v>1</v>
      </c>
      <c r="Q1412" t="s">
        <v>8320</v>
      </c>
      <c r="R1412" t="s">
        <v>8339</v>
      </c>
      <c r="S1412" s="9">
        <f t="shared" si="68"/>
        <v>42479.318518518514</v>
      </c>
    </row>
    <row r="1413" spans="1:19" ht="58" hidden="1" x14ac:dyDescent="0.3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66"/>
        <v>0</v>
      </c>
      <c r="P1413">
        <f t="shared" si="67"/>
        <v>2.33</v>
      </c>
      <c r="Q1413" t="s">
        <v>8320</v>
      </c>
      <c r="R1413" t="s">
        <v>8339</v>
      </c>
      <c r="S1413" s="9">
        <f t="shared" si="68"/>
        <v>42013.059027777781</v>
      </c>
    </row>
    <row r="1414" spans="1:19" ht="29" hidden="1" x14ac:dyDescent="0.3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66"/>
        <v>5</v>
      </c>
      <c r="P1414">
        <f t="shared" si="67"/>
        <v>24.62</v>
      </c>
      <c r="Q1414" t="s">
        <v>8320</v>
      </c>
      <c r="R1414" t="s">
        <v>8339</v>
      </c>
      <c r="S1414" s="9">
        <f t="shared" si="68"/>
        <v>41947.063645833332</v>
      </c>
    </row>
    <row r="1415" spans="1:19" ht="58" hidden="1" x14ac:dyDescent="0.3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66"/>
        <v>5</v>
      </c>
      <c r="P1415">
        <f t="shared" si="67"/>
        <v>100</v>
      </c>
      <c r="Q1415" t="s">
        <v>8320</v>
      </c>
      <c r="R1415" t="s">
        <v>8339</v>
      </c>
      <c r="S1415" s="9">
        <f t="shared" si="68"/>
        <v>42360.437152777777</v>
      </c>
    </row>
    <row r="1416" spans="1:19" ht="43.5" hidden="1" x14ac:dyDescent="0.3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66"/>
        <v>0</v>
      </c>
      <c r="P1416">
        <f t="shared" si="67"/>
        <v>1</v>
      </c>
      <c r="Q1416" t="s">
        <v>8320</v>
      </c>
      <c r="R1416" t="s">
        <v>8339</v>
      </c>
      <c r="S1416" s="9">
        <f t="shared" si="68"/>
        <v>42708.25309027778</v>
      </c>
    </row>
    <row r="1417" spans="1:19" ht="43.5" hidden="1" x14ac:dyDescent="0.3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66"/>
        <v>18</v>
      </c>
      <c r="P1417">
        <f t="shared" si="67"/>
        <v>88.89</v>
      </c>
      <c r="Q1417" t="s">
        <v>8320</v>
      </c>
      <c r="R1417" t="s">
        <v>8339</v>
      </c>
      <c r="S1417" s="9">
        <f t="shared" si="68"/>
        <v>42192.675821759258</v>
      </c>
    </row>
    <row r="1418" spans="1:19" ht="43.5" hidden="1" x14ac:dyDescent="0.3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66"/>
        <v>0</v>
      </c>
      <c r="P1418">
        <f t="shared" si="67"/>
        <v>0</v>
      </c>
      <c r="Q1418" t="s">
        <v>8320</v>
      </c>
      <c r="R1418" t="s">
        <v>8339</v>
      </c>
      <c r="S1418" s="9">
        <f t="shared" si="68"/>
        <v>42299.926145833335</v>
      </c>
    </row>
    <row r="1419" spans="1:19" ht="43.5" hidden="1" x14ac:dyDescent="0.3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66"/>
        <v>1</v>
      </c>
      <c r="P1419">
        <f t="shared" si="67"/>
        <v>27.5</v>
      </c>
      <c r="Q1419" t="s">
        <v>8320</v>
      </c>
      <c r="R1419" t="s">
        <v>8339</v>
      </c>
      <c r="S1419" s="9">
        <f t="shared" si="68"/>
        <v>42232.15016203704</v>
      </c>
    </row>
    <row r="1420" spans="1:19" ht="58" hidden="1" x14ac:dyDescent="0.35">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66"/>
        <v>0</v>
      </c>
      <c r="P1420">
        <f t="shared" si="67"/>
        <v>6</v>
      </c>
      <c r="Q1420" t="s">
        <v>8320</v>
      </c>
      <c r="R1420" t="s">
        <v>8339</v>
      </c>
      <c r="S1420" s="9">
        <f t="shared" si="68"/>
        <v>42395.456412037034</v>
      </c>
    </row>
    <row r="1421" spans="1:19" ht="58" hidden="1" x14ac:dyDescent="0.3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66"/>
        <v>7</v>
      </c>
      <c r="P1421">
        <f t="shared" si="67"/>
        <v>44.5</v>
      </c>
      <c r="Q1421" t="s">
        <v>8320</v>
      </c>
      <c r="R1421" t="s">
        <v>8339</v>
      </c>
      <c r="S1421" s="9">
        <f t="shared" si="68"/>
        <v>42622.456238425926</v>
      </c>
    </row>
    <row r="1422" spans="1:19" ht="29" hidden="1" x14ac:dyDescent="0.3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66"/>
        <v>3</v>
      </c>
      <c r="P1422">
        <f t="shared" si="67"/>
        <v>1</v>
      </c>
      <c r="Q1422" t="s">
        <v>8320</v>
      </c>
      <c r="R1422" t="s">
        <v>8339</v>
      </c>
      <c r="S1422" s="9">
        <f t="shared" si="68"/>
        <v>42524.667662037042</v>
      </c>
    </row>
    <row r="1423" spans="1:19" ht="58" hidden="1" x14ac:dyDescent="0.3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66"/>
        <v>0</v>
      </c>
      <c r="P1423">
        <f t="shared" si="67"/>
        <v>100</v>
      </c>
      <c r="Q1423" t="s">
        <v>8320</v>
      </c>
      <c r="R1423" t="s">
        <v>8339</v>
      </c>
      <c r="S1423" s="9">
        <f t="shared" si="68"/>
        <v>42013.915613425925</v>
      </c>
    </row>
    <row r="1424" spans="1:19" ht="43.5" hidden="1" x14ac:dyDescent="0.3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66"/>
        <v>0</v>
      </c>
      <c r="P1424">
        <f t="shared" si="67"/>
        <v>13</v>
      </c>
      <c r="Q1424" t="s">
        <v>8320</v>
      </c>
      <c r="R1424" t="s">
        <v>8339</v>
      </c>
      <c r="S1424" s="9">
        <f t="shared" si="68"/>
        <v>42604.239629629628</v>
      </c>
    </row>
    <row r="1425" spans="1:19" ht="43.5" hidden="1" x14ac:dyDescent="0.3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66"/>
        <v>0</v>
      </c>
      <c r="P1425">
        <f t="shared" si="67"/>
        <v>100</v>
      </c>
      <c r="Q1425" t="s">
        <v>8320</v>
      </c>
      <c r="R1425" t="s">
        <v>8339</v>
      </c>
      <c r="S1425" s="9">
        <f t="shared" si="68"/>
        <v>42340.360312500001</v>
      </c>
    </row>
    <row r="1426" spans="1:19" ht="43.5" hidden="1" x14ac:dyDescent="0.3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66"/>
        <v>20</v>
      </c>
      <c r="P1426">
        <f t="shared" si="67"/>
        <v>109.07</v>
      </c>
      <c r="Q1426" t="s">
        <v>8320</v>
      </c>
      <c r="R1426" t="s">
        <v>8339</v>
      </c>
      <c r="S1426" s="9">
        <f t="shared" si="68"/>
        <v>42676.717615740738</v>
      </c>
    </row>
    <row r="1427" spans="1:19" ht="43.5" hidden="1" x14ac:dyDescent="0.3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66"/>
        <v>0</v>
      </c>
      <c r="P1427">
        <f t="shared" si="67"/>
        <v>0</v>
      </c>
      <c r="Q1427" t="s">
        <v>8320</v>
      </c>
      <c r="R1427" t="s">
        <v>8339</v>
      </c>
      <c r="S1427" s="9">
        <f t="shared" si="68"/>
        <v>42093.131469907406</v>
      </c>
    </row>
    <row r="1428" spans="1:19" ht="43.5" hidden="1" x14ac:dyDescent="0.3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66"/>
        <v>0</v>
      </c>
      <c r="P1428">
        <f t="shared" si="67"/>
        <v>0</v>
      </c>
      <c r="Q1428" t="s">
        <v>8320</v>
      </c>
      <c r="R1428" t="s">
        <v>8339</v>
      </c>
      <c r="S1428" s="9">
        <f t="shared" si="68"/>
        <v>42180.390277777777</v>
      </c>
    </row>
    <row r="1429" spans="1:19" ht="58" hidden="1" x14ac:dyDescent="0.3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66"/>
        <v>8</v>
      </c>
      <c r="P1429">
        <f t="shared" si="67"/>
        <v>104.75</v>
      </c>
      <c r="Q1429" t="s">
        <v>8320</v>
      </c>
      <c r="R1429" t="s">
        <v>8339</v>
      </c>
      <c r="S1429" s="9">
        <f t="shared" si="68"/>
        <v>42601.851678240739</v>
      </c>
    </row>
    <row r="1430" spans="1:19" ht="43.5" hidden="1" x14ac:dyDescent="0.3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66"/>
        <v>5</v>
      </c>
      <c r="P1430">
        <f t="shared" si="67"/>
        <v>15</v>
      </c>
      <c r="Q1430" t="s">
        <v>8320</v>
      </c>
      <c r="R1430" t="s">
        <v>8339</v>
      </c>
      <c r="S1430" s="9">
        <f t="shared" si="68"/>
        <v>42432.379826388889</v>
      </c>
    </row>
    <row r="1431" spans="1:19" ht="43.5" hidden="1" x14ac:dyDescent="0.3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66"/>
        <v>0</v>
      </c>
      <c r="P1431">
        <f t="shared" si="67"/>
        <v>0</v>
      </c>
      <c r="Q1431" t="s">
        <v>8320</v>
      </c>
      <c r="R1431" t="s">
        <v>8339</v>
      </c>
      <c r="S1431" s="9">
        <f t="shared" si="68"/>
        <v>42074.060671296291</v>
      </c>
    </row>
    <row r="1432" spans="1:19" ht="43.5" hidden="1" x14ac:dyDescent="0.3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66"/>
        <v>8</v>
      </c>
      <c r="P1432">
        <f t="shared" si="67"/>
        <v>80.599999999999994</v>
      </c>
      <c r="Q1432" t="s">
        <v>8320</v>
      </c>
      <c r="R1432" t="s">
        <v>8339</v>
      </c>
      <c r="S1432" s="9">
        <f t="shared" si="68"/>
        <v>41961.813518518517</v>
      </c>
    </row>
    <row r="1433" spans="1:19" ht="58" hidden="1" x14ac:dyDescent="0.3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66"/>
        <v>32</v>
      </c>
      <c r="P1433">
        <f t="shared" si="67"/>
        <v>115.55</v>
      </c>
      <c r="Q1433" t="s">
        <v>8320</v>
      </c>
      <c r="R1433" t="s">
        <v>8339</v>
      </c>
      <c r="S1433" s="9">
        <f t="shared" si="68"/>
        <v>42304.210833333331</v>
      </c>
    </row>
    <row r="1434" spans="1:19" ht="58" hidden="1" x14ac:dyDescent="0.3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66"/>
        <v>0</v>
      </c>
      <c r="P1434">
        <f t="shared" si="67"/>
        <v>0</v>
      </c>
      <c r="Q1434" t="s">
        <v>8320</v>
      </c>
      <c r="R1434" t="s">
        <v>8339</v>
      </c>
      <c r="S1434" s="9">
        <f t="shared" si="68"/>
        <v>42175.780416666668</v>
      </c>
    </row>
    <row r="1435" spans="1:19" ht="43.5" hidden="1" x14ac:dyDescent="0.3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66"/>
        <v>7</v>
      </c>
      <c r="P1435">
        <f t="shared" si="67"/>
        <v>80.5</v>
      </c>
      <c r="Q1435" t="s">
        <v>8320</v>
      </c>
      <c r="R1435" t="s">
        <v>8339</v>
      </c>
      <c r="S1435" s="9">
        <f t="shared" si="68"/>
        <v>42673.625868055555</v>
      </c>
    </row>
    <row r="1436" spans="1:19" ht="43.5" hidden="1" x14ac:dyDescent="0.3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66"/>
        <v>10</v>
      </c>
      <c r="P1436">
        <f t="shared" si="67"/>
        <v>744.55</v>
      </c>
      <c r="Q1436" t="s">
        <v>8320</v>
      </c>
      <c r="R1436" t="s">
        <v>8339</v>
      </c>
      <c r="S1436" s="9">
        <f t="shared" si="68"/>
        <v>42142.767106481479</v>
      </c>
    </row>
    <row r="1437" spans="1:19" ht="43.5" hidden="1" x14ac:dyDescent="0.3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66"/>
        <v>0</v>
      </c>
      <c r="P1437">
        <f t="shared" si="67"/>
        <v>7.5</v>
      </c>
      <c r="Q1437" t="s">
        <v>8320</v>
      </c>
      <c r="R1437" t="s">
        <v>8339</v>
      </c>
      <c r="S1437" s="9">
        <f t="shared" si="68"/>
        <v>42258.780324074076</v>
      </c>
    </row>
    <row r="1438" spans="1:19" ht="58" hidden="1" x14ac:dyDescent="0.3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66"/>
        <v>1</v>
      </c>
      <c r="P1438">
        <f t="shared" si="67"/>
        <v>38.5</v>
      </c>
      <c r="Q1438" t="s">
        <v>8320</v>
      </c>
      <c r="R1438" t="s">
        <v>8339</v>
      </c>
      <c r="S1438" s="9">
        <f t="shared" si="68"/>
        <v>42391.35019675926</v>
      </c>
    </row>
    <row r="1439" spans="1:19" ht="58" hidden="1" x14ac:dyDescent="0.3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66"/>
        <v>27</v>
      </c>
      <c r="P1439">
        <f t="shared" si="67"/>
        <v>36.68</v>
      </c>
      <c r="Q1439" t="s">
        <v>8320</v>
      </c>
      <c r="R1439" t="s">
        <v>8339</v>
      </c>
      <c r="S1439" s="9">
        <f t="shared" si="68"/>
        <v>41796.531701388885</v>
      </c>
    </row>
    <row r="1440" spans="1:19" ht="43.5" hidden="1" x14ac:dyDescent="0.3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66"/>
        <v>3</v>
      </c>
      <c r="P1440">
        <f t="shared" si="67"/>
        <v>75</v>
      </c>
      <c r="Q1440" t="s">
        <v>8320</v>
      </c>
      <c r="R1440" t="s">
        <v>8339</v>
      </c>
      <c r="S1440" s="9">
        <f t="shared" si="68"/>
        <v>42457.871516203704</v>
      </c>
    </row>
    <row r="1441" spans="1:19" ht="43.5" hidden="1" x14ac:dyDescent="0.3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66"/>
        <v>7</v>
      </c>
      <c r="P1441">
        <f t="shared" si="67"/>
        <v>30</v>
      </c>
      <c r="Q1441" t="s">
        <v>8320</v>
      </c>
      <c r="R1441" t="s">
        <v>8339</v>
      </c>
      <c r="S1441" s="9">
        <f t="shared" si="68"/>
        <v>42040.829872685179</v>
      </c>
    </row>
    <row r="1442" spans="1:19" ht="43.5" hidden="1" x14ac:dyDescent="0.3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66"/>
        <v>0</v>
      </c>
      <c r="P1442">
        <f t="shared" si="67"/>
        <v>1</v>
      </c>
      <c r="Q1442" t="s">
        <v>8320</v>
      </c>
      <c r="R1442" t="s">
        <v>8339</v>
      </c>
      <c r="S1442" s="9">
        <f t="shared" si="68"/>
        <v>42486.748414351852</v>
      </c>
    </row>
    <row r="1443" spans="1:19" ht="58" hidden="1" x14ac:dyDescent="0.3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66"/>
        <v>1</v>
      </c>
      <c r="P1443">
        <f t="shared" si="67"/>
        <v>673.33</v>
      </c>
      <c r="Q1443" t="s">
        <v>8320</v>
      </c>
      <c r="R1443" t="s">
        <v>8339</v>
      </c>
      <c r="S1443" s="9">
        <f t="shared" si="68"/>
        <v>42198.765844907408</v>
      </c>
    </row>
    <row r="1444" spans="1:19" ht="43.5" hidden="1" x14ac:dyDescent="0.3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66"/>
        <v>0</v>
      </c>
      <c r="P1444">
        <f t="shared" si="67"/>
        <v>0</v>
      </c>
      <c r="Q1444" t="s">
        <v>8320</v>
      </c>
      <c r="R1444" t="s">
        <v>8339</v>
      </c>
      <c r="S1444" s="9">
        <f t="shared" si="68"/>
        <v>42485.64534722222</v>
      </c>
    </row>
    <row r="1445" spans="1:19" ht="43.5" hidden="1" x14ac:dyDescent="0.3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66"/>
        <v>0</v>
      </c>
      <c r="P1445">
        <f t="shared" si="67"/>
        <v>0</v>
      </c>
      <c r="Q1445" t="s">
        <v>8320</v>
      </c>
      <c r="R1445" t="s">
        <v>8339</v>
      </c>
      <c r="S1445" s="9">
        <f t="shared" si="68"/>
        <v>42707.926030092596</v>
      </c>
    </row>
    <row r="1446" spans="1:19" ht="43.5" hidden="1" x14ac:dyDescent="0.3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66"/>
        <v>0</v>
      </c>
      <c r="P1446">
        <f t="shared" si="67"/>
        <v>0</v>
      </c>
      <c r="Q1446" t="s">
        <v>8320</v>
      </c>
      <c r="R1446" t="s">
        <v>8339</v>
      </c>
      <c r="S1446" s="9">
        <f t="shared" si="68"/>
        <v>42199.873402777783</v>
      </c>
    </row>
    <row r="1447" spans="1:19" ht="43.5" hidden="1" x14ac:dyDescent="0.3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66"/>
        <v>0</v>
      </c>
      <c r="P1447">
        <f t="shared" si="67"/>
        <v>0</v>
      </c>
      <c r="Q1447" t="s">
        <v>8320</v>
      </c>
      <c r="R1447" t="s">
        <v>8339</v>
      </c>
      <c r="S1447" s="9">
        <f t="shared" si="68"/>
        <v>42139.542303240742</v>
      </c>
    </row>
    <row r="1448" spans="1:19" ht="43.5" hidden="1" x14ac:dyDescent="0.3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66"/>
        <v>0</v>
      </c>
      <c r="P1448">
        <f t="shared" si="67"/>
        <v>0</v>
      </c>
      <c r="Q1448" t="s">
        <v>8320</v>
      </c>
      <c r="R1448" t="s">
        <v>8339</v>
      </c>
      <c r="S1448" s="9">
        <f t="shared" si="68"/>
        <v>42461.447662037041</v>
      </c>
    </row>
    <row r="1449" spans="1:19" ht="29" hidden="1" x14ac:dyDescent="0.3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66"/>
        <v>0</v>
      </c>
      <c r="P1449">
        <f t="shared" si="67"/>
        <v>25</v>
      </c>
      <c r="Q1449" t="s">
        <v>8320</v>
      </c>
      <c r="R1449" t="s">
        <v>8339</v>
      </c>
      <c r="S1449" s="9">
        <f t="shared" si="68"/>
        <v>42529.730717592596</v>
      </c>
    </row>
    <row r="1450" spans="1:19" ht="58" hidden="1" x14ac:dyDescent="0.3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66"/>
        <v>0</v>
      </c>
      <c r="P1450">
        <f t="shared" si="67"/>
        <v>0</v>
      </c>
      <c r="Q1450" t="s">
        <v>8320</v>
      </c>
      <c r="R1450" t="s">
        <v>8339</v>
      </c>
      <c r="S1450" s="9">
        <f t="shared" si="68"/>
        <v>42115.936550925922</v>
      </c>
    </row>
    <row r="1451" spans="1:19" ht="43.5" hidden="1" x14ac:dyDescent="0.3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66"/>
        <v>0</v>
      </c>
      <c r="P1451">
        <f t="shared" si="67"/>
        <v>0</v>
      </c>
      <c r="Q1451" t="s">
        <v>8320</v>
      </c>
      <c r="R1451" t="s">
        <v>8339</v>
      </c>
      <c r="S1451" s="9">
        <f t="shared" si="68"/>
        <v>42086.811400462961</v>
      </c>
    </row>
    <row r="1452" spans="1:19" ht="58" hidden="1" x14ac:dyDescent="0.3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66"/>
        <v>0</v>
      </c>
      <c r="P1452">
        <f t="shared" si="67"/>
        <v>1</v>
      </c>
      <c r="Q1452" t="s">
        <v>8320</v>
      </c>
      <c r="R1452" t="s">
        <v>8339</v>
      </c>
      <c r="S1452" s="9">
        <f t="shared" si="68"/>
        <v>42390.171261574069</v>
      </c>
    </row>
    <row r="1453" spans="1:19" ht="43.5" hidden="1" x14ac:dyDescent="0.3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66"/>
        <v>0</v>
      </c>
      <c r="P1453">
        <f t="shared" si="67"/>
        <v>1</v>
      </c>
      <c r="Q1453" t="s">
        <v>8320</v>
      </c>
      <c r="R1453" t="s">
        <v>8339</v>
      </c>
      <c r="S1453" s="9">
        <f t="shared" si="68"/>
        <v>41931.959016203706</v>
      </c>
    </row>
    <row r="1454" spans="1:19" ht="29" hidden="1" x14ac:dyDescent="0.3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66"/>
        <v>0</v>
      </c>
      <c r="P1454">
        <f t="shared" si="67"/>
        <v>0</v>
      </c>
      <c r="Q1454" t="s">
        <v>8320</v>
      </c>
      <c r="R1454" t="s">
        <v>8339</v>
      </c>
      <c r="S1454" s="9">
        <f t="shared" si="68"/>
        <v>41818.703275462962</v>
      </c>
    </row>
    <row r="1455" spans="1:19" ht="43.5" hidden="1" x14ac:dyDescent="0.3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66"/>
        <v>0</v>
      </c>
      <c r="P1455">
        <f t="shared" si="67"/>
        <v>0</v>
      </c>
      <c r="Q1455" t="s">
        <v>8320</v>
      </c>
      <c r="R1455" t="s">
        <v>8339</v>
      </c>
      <c r="S1455" s="9">
        <f t="shared" si="68"/>
        <v>42795.696145833332</v>
      </c>
    </row>
    <row r="1456" spans="1:19" ht="43.5" hidden="1" x14ac:dyDescent="0.3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66"/>
        <v>1</v>
      </c>
      <c r="P1456">
        <f t="shared" si="67"/>
        <v>15</v>
      </c>
      <c r="Q1456" t="s">
        <v>8320</v>
      </c>
      <c r="R1456" t="s">
        <v>8339</v>
      </c>
      <c r="S1456" s="9">
        <f t="shared" si="68"/>
        <v>42463.866666666669</v>
      </c>
    </row>
    <row r="1457" spans="1:19" ht="58" hidden="1" x14ac:dyDescent="0.3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66"/>
        <v>11</v>
      </c>
      <c r="P1457">
        <f t="shared" si="67"/>
        <v>225</v>
      </c>
      <c r="Q1457" t="s">
        <v>8320</v>
      </c>
      <c r="R1457" t="s">
        <v>8339</v>
      </c>
      <c r="S1457" s="9">
        <f t="shared" si="68"/>
        <v>41832.672685185185</v>
      </c>
    </row>
    <row r="1458" spans="1:19" hidden="1" x14ac:dyDescent="0.3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66"/>
        <v>3</v>
      </c>
      <c r="P1458">
        <f t="shared" si="67"/>
        <v>48.33</v>
      </c>
      <c r="Q1458" t="s">
        <v>8320</v>
      </c>
      <c r="R1458" t="s">
        <v>8339</v>
      </c>
      <c r="S1458" s="9">
        <f t="shared" si="68"/>
        <v>42708.668576388889</v>
      </c>
    </row>
    <row r="1459" spans="1:19" ht="29" hidden="1" x14ac:dyDescent="0.3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66"/>
        <v>0</v>
      </c>
      <c r="P1459">
        <f t="shared" si="67"/>
        <v>0</v>
      </c>
      <c r="Q1459" t="s">
        <v>8320</v>
      </c>
      <c r="R1459" t="s">
        <v>8339</v>
      </c>
      <c r="S1459" s="9">
        <f t="shared" si="68"/>
        <v>42289.89634259259</v>
      </c>
    </row>
    <row r="1460" spans="1:19" ht="58" hidden="1" x14ac:dyDescent="0.3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66"/>
        <v>0</v>
      </c>
      <c r="P1460">
        <f t="shared" si="67"/>
        <v>0</v>
      </c>
      <c r="Q1460" t="s">
        <v>8320</v>
      </c>
      <c r="R1460" t="s">
        <v>8339</v>
      </c>
      <c r="S1460" s="9">
        <f t="shared" si="68"/>
        <v>41831.705555555556</v>
      </c>
    </row>
    <row r="1461" spans="1:19" ht="43.5" hidden="1" x14ac:dyDescent="0.3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66"/>
        <v>0</v>
      </c>
      <c r="P1461">
        <f t="shared" si="67"/>
        <v>0</v>
      </c>
      <c r="Q1461" t="s">
        <v>8320</v>
      </c>
      <c r="R1461" t="s">
        <v>8339</v>
      </c>
      <c r="S1461" s="9">
        <f t="shared" si="68"/>
        <v>42312.204814814817</v>
      </c>
    </row>
    <row r="1462" spans="1:19" ht="43.5" hidden="1" x14ac:dyDescent="0.3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 t="shared" si="66"/>
        <v>0</v>
      </c>
      <c r="P1462">
        <f t="shared" si="67"/>
        <v>0</v>
      </c>
      <c r="Q1462" t="s">
        <v>8320</v>
      </c>
      <c r="R1462" t="s">
        <v>8339</v>
      </c>
      <c r="S1462" s="9">
        <f t="shared" si="68"/>
        <v>41915.896967592591</v>
      </c>
    </row>
    <row r="1463" spans="1:19" ht="29" hidden="1" x14ac:dyDescent="0.3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66"/>
        <v>101</v>
      </c>
      <c r="P1463">
        <f t="shared" si="67"/>
        <v>44.67</v>
      </c>
      <c r="Q1463" t="s">
        <v>8320</v>
      </c>
      <c r="R1463" t="s">
        <v>8340</v>
      </c>
      <c r="S1463" s="9">
        <f t="shared" si="68"/>
        <v>41899.645300925928</v>
      </c>
    </row>
    <row r="1464" spans="1:19" ht="29" hidden="1" x14ac:dyDescent="0.3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66"/>
        <v>109</v>
      </c>
      <c r="P1464">
        <f t="shared" si="67"/>
        <v>28.94</v>
      </c>
      <c r="Q1464" t="s">
        <v>8320</v>
      </c>
      <c r="R1464" t="s">
        <v>8340</v>
      </c>
      <c r="S1464" s="9">
        <f t="shared" si="68"/>
        <v>41344.662858796299</v>
      </c>
    </row>
    <row r="1465" spans="1:19" ht="43.5" hidden="1" x14ac:dyDescent="0.3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66"/>
        <v>148</v>
      </c>
      <c r="P1465">
        <f t="shared" si="67"/>
        <v>35.44</v>
      </c>
      <c r="Q1465" t="s">
        <v>8320</v>
      </c>
      <c r="R1465" t="s">
        <v>8340</v>
      </c>
      <c r="S1465" s="9">
        <f t="shared" si="68"/>
        <v>41326.911319444444</v>
      </c>
    </row>
    <row r="1466" spans="1:19" hidden="1" x14ac:dyDescent="0.3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66"/>
        <v>163</v>
      </c>
      <c r="P1466">
        <f t="shared" si="67"/>
        <v>34.869999999999997</v>
      </c>
      <c r="Q1466" t="s">
        <v>8320</v>
      </c>
      <c r="R1466" t="s">
        <v>8340</v>
      </c>
      <c r="S1466" s="9">
        <f t="shared" si="68"/>
        <v>41291.661550925928</v>
      </c>
    </row>
    <row r="1467" spans="1:19" ht="43.5" hidden="1" x14ac:dyDescent="0.3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66"/>
        <v>456</v>
      </c>
      <c r="P1467">
        <f t="shared" si="67"/>
        <v>52.62</v>
      </c>
      <c r="Q1467" t="s">
        <v>8320</v>
      </c>
      <c r="R1467" t="s">
        <v>8340</v>
      </c>
      <c r="S1467" s="9">
        <f t="shared" si="68"/>
        <v>40959.734398148146</v>
      </c>
    </row>
    <row r="1468" spans="1:19" ht="43.5" hidden="1" x14ac:dyDescent="0.3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66"/>
        <v>108</v>
      </c>
      <c r="P1468">
        <f t="shared" si="67"/>
        <v>69.599999999999994</v>
      </c>
      <c r="Q1468" t="s">
        <v>8320</v>
      </c>
      <c r="R1468" t="s">
        <v>8340</v>
      </c>
      <c r="S1468" s="9">
        <f t="shared" si="68"/>
        <v>42340.172060185185</v>
      </c>
    </row>
    <row r="1469" spans="1:19" ht="29" hidden="1" x14ac:dyDescent="0.3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66"/>
        <v>115</v>
      </c>
      <c r="P1469">
        <f t="shared" si="67"/>
        <v>76.72</v>
      </c>
      <c r="Q1469" t="s">
        <v>8320</v>
      </c>
      <c r="R1469" t="s">
        <v>8340</v>
      </c>
      <c r="S1469" s="9">
        <f t="shared" si="68"/>
        <v>40933.80190972222</v>
      </c>
    </row>
    <row r="1470" spans="1:19" ht="43.5" hidden="1" x14ac:dyDescent="0.3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66"/>
        <v>102</v>
      </c>
      <c r="P1470">
        <f t="shared" si="67"/>
        <v>33.19</v>
      </c>
      <c r="Q1470" t="s">
        <v>8320</v>
      </c>
      <c r="R1470" t="s">
        <v>8340</v>
      </c>
      <c r="S1470" s="9">
        <f t="shared" si="68"/>
        <v>40646.014456018522</v>
      </c>
    </row>
    <row r="1471" spans="1:19" ht="43.5" hidden="1" x14ac:dyDescent="0.3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66"/>
        <v>108</v>
      </c>
      <c r="P1471">
        <f t="shared" si="67"/>
        <v>149.46</v>
      </c>
      <c r="Q1471" t="s">
        <v>8320</v>
      </c>
      <c r="R1471" t="s">
        <v>8340</v>
      </c>
      <c r="S1471" s="9">
        <f t="shared" si="68"/>
        <v>41290.598483796297</v>
      </c>
    </row>
    <row r="1472" spans="1:19" ht="58" hidden="1" x14ac:dyDescent="0.3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66"/>
        <v>125</v>
      </c>
      <c r="P1472">
        <f t="shared" si="67"/>
        <v>23.17</v>
      </c>
      <c r="Q1472" t="s">
        <v>8320</v>
      </c>
      <c r="R1472" t="s">
        <v>8340</v>
      </c>
      <c r="S1472" s="9">
        <f t="shared" si="68"/>
        <v>41250.827118055553</v>
      </c>
    </row>
    <row r="1473" spans="1:19" ht="43.5" hidden="1" x14ac:dyDescent="0.3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66"/>
        <v>104</v>
      </c>
      <c r="P1473">
        <f t="shared" si="67"/>
        <v>96.88</v>
      </c>
      <c r="Q1473" t="s">
        <v>8320</v>
      </c>
      <c r="R1473" t="s">
        <v>8340</v>
      </c>
      <c r="S1473" s="9">
        <f t="shared" si="68"/>
        <v>42073.957569444443</v>
      </c>
    </row>
    <row r="1474" spans="1:19" ht="58" hidden="1" x14ac:dyDescent="0.3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ref="O1474:O1537" si="69">ROUND((E1474/D1474)*100,0)</f>
        <v>139</v>
      </c>
      <c r="P1474">
        <f t="shared" si="67"/>
        <v>103.2</v>
      </c>
      <c r="Q1474" t="s">
        <v>8320</v>
      </c>
      <c r="R1474" t="s">
        <v>8340</v>
      </c>
      <c r="S1474" s="9">
        <f t="shared" si="68"/>
        <v>41533.542858796296</v>
      </c>
    </row>
    <row r="1475" spans="1:19" hidden="1" x14ac:dyDescent="0.3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si="69"/>
        <v>121</v>
      </c>
      <c r="P1475">
        <f t="shared" ref="P1475:P1538" si="70">IFERROR(ROUND(E1475/L1475,2),0)</f>
        <v>38.46</v>
      </c>
      <c r="Q1475" t="s">
        <v>8320</v>
      </c>
      <c r="R1475" t="s">
        <v>8340</v>
      </c>
      <c r="S1475" s="9">
        <f t="shared" ref="S1475:S1538" si="71">(((J1475/60)/60)/24)+DATE(1970,1,1)</f>
        <v>40939.979618055557</v>
      </c>
    </row>
    <row r="1476" spans="1:19" ht="43.5" hidden="1" x14ac:dyDescent="0.3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69"/>
        <v>112</v>
      </c>
      <c r="P1476">
        <f t="shared" si="70"/>
        <v>44.32</v>
      </c>
      <c r="Q1476" t="s">
        <v>8320</v>
      </c>
      <c r="R1476" t="s">
        <v>8340</v>
      </c>
      <c r="S1476" s="9">
        <f t="shared" si="71"/>
        <v>41500.727916666663</v>
      </c>
    </row>
    <row r="1477" spans="1:19" ht="43.5" hidden="1" x14ac:dyDescent="0.3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69"/>
        <v>189</v>
      </c>
      <c r="P1477">
        <f t="shared" si="70"/>
        <v>64.17</v>
      </c>
      <c r="Q1477" t="s">
        <v>8320</v>
      </c>
      <c r="R1477" t="s">
        <v>8340</v>
      </c>
      <c r="S1477" s="9">
        <f t="shared" si="71"/>
        <v>41960.722951388889</v>
      </c>
    </row>
    <row r="1478" spans="1:19" ht="29" hidden="1" x14ac:dyDescent="0.3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69"/>
        <v>662</v>
      </c>
      <c r="P1478">
        <f t="shared" si="70"/>
        <v>43.33</v>
      </c>
      <c r="Q1478" t="s">
        <v>8320</v>
      </c>
      <c r="R1478" t="s">
        <v>8340</v>
      </c>
      <c r="S1478" s="9">
        <f t="shared" si="71"/>
        <v>40766.041921296295</v>
      </c>
    </row>
    <row r="1479" spans="1:19" ht="43.5" hidden="1" x14ac:dyDescent="0.3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69"/>
        <v>111</v>
      </c>
      <c r="P1479">
        <f t="shared" si="70"/>
        <v>90.5</v>
      </c>
      <c r="Q1479" t="s">
        <v>8320</v>
      </c>
      <c r="R1479" t="s">
        <v>8340</v>
      </c>
      <c r="S1479" s="9">
        <f t="shared" si="71"/>
        <v>40840.615787037037</v>
      </c>
    </row>
    <row r="1480" spans="1:19" ht="43.5" hidden="1" x14ac:dyDescent="0.3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69"/>
        <v>1182</v>
      </c>
      <c r="P1480">
        <f t="shared" si="70"/>
        <v>29.19</v>
      </c>
      <c r="Q1480" t="s">
        <v>8320</v>
      </c>
      <c r="R1480" t="s">
        <v>8340</v>
      </c>
      <c r="S1480" s="9">
        <f t="shared" si="71"/>
        <v>41394.871678240743</v>
      </c>
    </row>
    <row r="1481" spans="1:19" ht="43.5" hidden="1" x14ac:dyDescent="0.3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69"/>
        <v>137</v>
      </c>
      <c r="P1481">
        <f t="shared" si="70"/>
        <v>30.96</v>
      </c>
      <c r="Q1481" t="s">
        <v>8320</v>
      </c>
      <c r="R1481" t="s">
        <v>8340</v>
      </c>
      <c r="S1481" s="9">
        <f t="shared" si="71"/>
        <v>41754.745243055557</v>
      </c>
    </row>
    <row r="1482" spans="1:19" ht="43.5" hidden="1" x14ac:dyDescent="0.3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69"/>
        <v>117</v>
      </c>
      <c r="P1482">
        <f t="shared" si="70"/>
        <v>92.16</v>
      </c>
      <c r="Q1482" t="s">
        <v>8320</v>
      </c>
      <c r="R1482" t="s">
        <v>8340</v>
      </c>
      <c r="S1482" s="9">
        <f t="shared" si="71"/>
        <v>41464.934016203704</v>
      </c>
    </row>
    <row r="1483" spans="1:19" ht="43.5" hidden="1" x14ac:dyDescent="0.3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69"/>
        <v>2</v>
      </c>
      <c r="P1483">
        <f t="shared" si="70"/>
        <v>17.5</v>
      </c>
      <c r="Q1483" t="s">
        <v>8320</v>
      </c>
      <c r="R1483" t="s">
        <v>8322</v>
      </c>
      <c r="S1483" s="9">
        <f t="shared" si="71"/>
        <v>41550.922974537039</v>
      </c>
    </row>
    <row r="1484" spans="1:19" ht="43.5" hidden="1" x14ac:dyDescent="0.3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69"/>
        <v>0</v>
      </c>
      <c r="P1484">
        <f t="shared" si="70"/>
        <v>5</v>
      </c>
      <c r="Q1484" t="s">
        <v>8320</v>
      </c>
      <c r="R1484" t="s">
        <v>8322</v>
      </c>
      <c r="S1484" s="9">
        <f t="shared" si="71"/>
        <v>41136.85805555556</v>
      </c>
    </row>
    <row r="1485" spans="1:19" ht="43.5" hidden="1" x14ac:dyDescent="0.3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69"/>
        <v>1</v>
      </c>
      <c r="P1485">
        <f t="shared" si="70"/>
        <v>25</v>
      </c>
      <c r="Q1485" t="s">
        <v>8320</v>
      </c>
      <c r="R1485" t="s">
        <v>8322</v>
      </c>
      <c r="S1485" s="9">
        <f t="shared" si="71"/>
        <v>42548.192997685182</v>
      </c>
    </row>
    <row r="1486" spans="1:19" hidden="1" x14ac:dyDescent="0.35">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69"/>
        <v>0</v>
      </c>
      <c r="P1486">
        <f t="shared" si="70"/>
        <v>0</v>
      </c>
      <c r="Q1486" t="s">
        <v>8320</v>
      </c>
      <c r="R1486" t="s">
        <v>8322</v>
      </c>
      <c r="S1486" s="9">
        <f t="shared" si="71"/>
        <v>41053.200960648144</v>
      </c>
    </row>
    <row r="1487" spans="1:19" ht="43.5" hidden="1" x14ac:dyDescent="0.3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69"/>
        <v>2</v>
      </c>
      <c r="P1487">
        <f t="shared" si="70"/>
        <v>50</v>
      </c>
      <c r="Q1487" t="s">
        <v>8320</v>
      </c>
      <c r="R1487" t="s">
        <v>8322</v>
      </c>
      <c r="S1487" s="9">
        <f t="shared" si="71"/>
        <v>42130.795983796299</v>
      </c>
    </row>
    <row r="1488" spans="1:19" ht="58" hidden="1" x14ac:dyDescent="0.3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69"/>
        <v>0</v>
      </c>
      <c r="P1488">
        <f t="shared" si="70"/>
        <v>16</v>
      </c>
      <c r="Q1488" t="s">
        <v>8320</v>
      </c>
      <c r="R1488" t="s">
        <v>8322</v>
      </c>
      <c r="S1488" s="9">
        <f t="shared" si="71"/>
        <v>42032.168530092589</v>
      </c>
    </row>
    <row r="1489" spans="1:19" ht="43.5" hidden="1" x14ac:dyDescent="0.3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69"/>
        <v>0</v>
      </c>
      <c r="P1489">
        <f t="shared" si="70"/>
        <v>0</v>
      </c>
      <c r="Q1489" t="s">
        <v>8320</v>
      </c>
      <c r="R1489" t="s">
        <v>8322</v>
      </c>
      <c r="S1489" s="9">
        <f t="shared" si="71"/>
        <v>42554.917488425926</v>
      </c>
    </row>
    <row r="1490" spans="1:19" ht="43.5" hidden="1" x14ac:dyDescent="0.3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69"/>
        <v>2</v>
      </c>
      <c r="P1490">
        <f t="shared" si="70"/>
        <v>60</v>
      </c>
      <c r="Q1490" t="s">
        <v>8320</v>
      </c>
      <c r="R1490" t="s">
        <v>8322</v>
      </c>
      <c r="S1490" s="9">
        <f t="shared" si="71"/>
        <v>41614.563194444447</v>
      </c>
    </row>
    <row r="1491" spans="1:19" ht="43.5" hidden="1" x14ac:dyDescent="0.3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69"/>
        <v>0</v>
      </c>
      <c r="P1491">
        <f t="shared" si="70"/>
        <v>0</v>
      </c>
      <c r="Q1491" t="s">
        <v>8320</v>
      </c>
      <c r="R1491" t="s">
        <v>8322</v>
      </c>
      <c r="S1491" s="9">
        <f t="shared" si="71"/>
        <v>41198.611712962964</v>
      </c>
    </row>
    <row r="1492" spans="1:19" ht="43.5" hidden="1" x14ac:dyDescent="0.3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69"/>
        <v>31</v>
      </c>
      <c r="P1492">
        <f t="shared" si="70"/>
        <v>47.11</v>
      </c>
      <c r="Q1492" t="s">
        <v>8320</v>
      </c>
      <c r="R1492" t="s">
        <v>8322</v>
      </c>
      <c r="S1492" s="9">
        <f t="shared" si="71"/>
        <v>41520.561041666668</v>
      </c>
    </row>
    <row r="1493" spans="1:19" ht="43.5" hidden="1" x14ac:dyDescent="0.3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69"/>
        <v>8</v>
      </c>
      <c r="P1493">
        <f t="shared" si="70"/>
        <v>100</v>
      </c>
      <c r="Q1493" t="s">
        <v>8320</v>
      </c>
      <c r="R1493" t="s">
        <v>8322</v>
      </c>
      <c r="S1493" s="9">
        <f t="shared" si="71"/>
        <v>41991.713460648149</v>
      </c>
    </row>
    <row r="1494" spans="1:19" ht="58" hidden="1" x14ac:dyDescent="0.3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69"/>
        <v>1</v>
      </c>
      <c r="P1494">
        <f t="shared" si="70"/>
        <v>15</v>
      </c>
      <c r="Q1494" t="s">
        <v>8320</v>
      </c>
      <c r="R1494" t="s">
        <v>8322</v>
      </c>
      <c r="S1494" s="9">
        <f t="shared" si="71"/>
        <v>40682.884791666671</v>
      </c>
    </row>
    <row r="1495" spans="1:19" ht="29" hidden="1" x14ac:dyDescent="0.3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69"/>
        <v>0</v>
      </c>
      <c r="P1495">
        <f t="shared" si="70"/>
        <v>0</v>
      </c>
      <c r="Q1495" t="s">
        <v>8320</v>
      </c>
      <c r="R1495" t="s">
        <v>8322</v>
      </c>
      <c r="S1495" s="9">
        <f t="shared" si="71"/>
        <v>41411.866608796299</v>
      </c>
    </row>
    <row r="1496" spans="1:19" ht="58" hidden="1" x14ac:dyDescent="0.3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69"/>
        <v>9</v>
      </c>
      <c r="P1496">
        <f t="shared" si="70"/>
        <v>40.450000000000003</v>
      </c>
      <c r="Q1496" t="s">
        <v>8320</v>
      </c>
      <c r="R1496" t="s">
        <v>8322</v>
      </c>
      <c r="S1496" s="9">
        <f t="shared" si="71"/>
        <v>42067.722372685181</v>
      </c>
    </row>
    <row r="1497" spans="1:19" ht="29" hidden="1" x14ac:dyDescent="0.3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69"/>
        <v>0</v>
      </c>
      <c r="P1497">
        <f t="shared" si="70"/>
        <v>0</v>
      </c>
      <c r="Q1497" t="s">
        <v>8320</v>
      </c>
      <c r="R1497" t="s">
        <v>8322</v>
      </c>
      <c r="S1497" s="9">
        <f t="shared" si="71"/>
        <v>40752.789710648147</v>
      </c>
    </row>
    <row r="1498" spans="1:19" ht="43.5" hidden="1" x14ac:dyDescent="0.3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69"/>
        <v>0</v>
      </c>
      <c r="P1498">
        <f t="shared" si="70"/>
        <v>0</v>
      </c>
      <c r="Q1498" t="s">
        <v>8320</v>
      </c>
      <c r="R1498" t="s">
        <v>8322</v>
      </c>
      <c r="S1498" s="9">
        <f t="shared" si="71"/>
        <v>41838.475219907406</v>
      </c>
    </row>
    <row r="1499" spans="1:19" ht="58" hidden="1" x14ac:dyDescent="0.3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69"/>
        <v>0</v>
      </c>
      <c r="P1499">
        <f t="shared" si="70"/>
        <v>1</v>
      </c>
      <c r="Q1499" t="s">
        <v>8320</v>
      </c>
      <c r="R1499" t="s">
        <v>8322</v>
      </c>
      <c r="S1499" s="9">
        <f t="shared" si="71"/>
        <v>41444.64261574074</v>
      </c>
    </row>
    <row r="1500" spans="1:19" ht="43.5" hidden="1" x14ac:dyDescent="0.3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69"/>
        <v>2</v>
      </c>
      <c r="P1500">
        <f t="shared" si="70"/>
        <v>19</v>
      </c>
      <c r="Q1500" t="s">
        <v>8320</v>
      </c>
      <c r="R1500" t="s">
        <v>8322</v>
      </c>
      <c r="S1500" s="9">
        <f t="shared" si="71"/>
        <v>41840.983541666668</v>
      </c>
    </row>
    <row r="1501" spans="1:19" ht="58" hidden="1" x14ac:dyDescent="0.3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69"/>
        <v>0</v>
      </c>
      <c r="P1501">
        <f t="shared" si="70"/>
        <v>5</v>
      </c>
      <c r="Q1501" t="s">
        <v>8320</v>
      </c>
      <c r="R1501" t="s">
        <v>8322</v>
      </c>
      <c r="S1501" s="9">
        <f t="shared" si="71"/>
        <v>42527.007326388892</v>
      </c>
    </row>
    <row r="1502" spans="1:19" ht="43.5" hidden="1" x14ac:dyDescent="0.3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69"/>
        <v>25</v>
      </c>
      <c r="P1502">
        <f t="shared" si="70"/>
        <v>46.73</v>
      </c>
      <c r="Q1502" t="s">
        <v>8320</v>
      </c>
      <c r="R1502" t="s">
        <v>8322</v>
      </c>
      <c r="S1502" s="9">
        <f t="shared" si="71"/>
        <v>41365.904594907406</v>
      </c>
    </row>
    <row r="1503" spans="1:19" ht="29" hidden="1" x14ac:dyDescent="0.3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69"/>
        <v>166</v>
      </c>
      <c r="P1503">
        <f t="shared" si="70"/>
        <v>97.73</v>
      </c>
      <c r="Q1503" t="s">
        <v>8336</v>
      </c>
      <c r="R1503" t="s">
        <v>8337</v>
      </c>
      <c r="S1503" s="9">
        <f t="shared" si="71"/>
        <v>42163.583599537036</v>
      </c>
    </row>
    <row r="1504" spans="1:19" ht="43.5" hidden="1" x14ac:dyDescent="0.3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69"/>
        <v>101</v>
      </c>
      <c r="P1504">
        <f t="shared" si="70"/>
        <v>67.84</v>
      </c>
      <c r="Q1504" t="s">
        <v>8336</v>
      </c>
      <c r="R1504" t="s">
        <v>8337</v>
      </c>
      <c r="S1504" s="9">
        <f t="shared" si="71"/>
        <v>42426.542592592596</v>
      </c>
    </row>
    <row r="1505" spans="1:19" ht="43.5" hidden="1" x14ac:dyDescent="0.3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69"/>
        <v>108</v>
      </c>
      <c r="P1505">
        <f t="shared" si="70"/>
        <v>56.98</v>
      </c>
      <c r="Q1505" t="s">
        <v>8336</v>
      </c>
      <c r="R1505" t="s">
        <v>8337</v>
      </c>
      <c r="S1505" s="9">
        <f t="shared" si="71"/>
        <v>42606.347233796296</v>
      </c>
    </row>
    <row r="1506" spans="1:19" ht="43.5" hidden="1" x14ac:dyDescent="0.3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69"/>
        <v>278</v>
      </c>
      <c r="P1506">
        <f t="shared" si="70"/>
        <v>67.16</v>
      </c>
      <c r="Q1506" t="s">
        <v>8336</v>
      </c>
      <c r="R1506" t="s">
        <v>8337</v>
      </c>
      <c r="S1506" s="9">
        <f t="shared" si="71"/>
        <v>41772.657685185186</v>
      </c>
    </row>
    <row r="1507" spans="1:19" ht="58" hidden="1" x14ac:dyDescent="0.3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69"/>
        <v>104</v>
      </c>
      <c r="P1507">
        <f t="shared" si="70"/>
        <v>48.04</v>
      </c>
      <c r="Q1507" t="s">
        <v>8336</v>
      </c>
      <c r="R1507" t="s">
        <v>8337</v>
      </c>
      <c r="S1507" s="9">
        <f t="shared" si="71"/>
        <v>42414.44332175926</v>
      </c>
    </row>
    <row r="1508" spans="1:19" ht="43.5" hidden="1" x14ac:dyDescent="0.3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69"/>
        <v>111</v>
      </c>
      <c r="P1508">
        <f t="shared" si="70"/>
        <v>38.86</v>
      </c>
      <c r="Q1508" t="s">
        <v>8336</v>
      </c>
      <c r="R1508" t="s">
        <v>8337</v>
      </c>
      <c r="S1508" s="9">
        <f t="shared" si="71"/>
        <v>41814.785925925928</v>
      </c>
    </row>
    <row r="1509" spans="1:19" ht="58" hidden="1" x14ac:dyDescent="0.3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69"/>
        <v>215</v>
      </c>
      <c r="P1509">
        <f t="shared" si="70"/>
        <v>78.180000000000007</v>
      </c>
      <c r="Q1509" t="s">
        <v>8336</v>
      </c>
      <c r="R1509" t="s">
        <v>8337</v>
      </c>
      <c r="S1509" s="9">
        <f t="shared" si="71"/>
        <v>40254.450335648151</v>
      </c>
    </row>
    <row r="1510" spans="1:19" ht="43.5" hidden="1" x14ac:dyDescent="0.3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69"/>
        <v>111</v>
      </c>
      <c r="P1510">
        <f t="shared" si="70"/>
        <v>97.11</v>
      </c>
      <c r="Q1510" t="s">
        <v>8336</v>
      </c>
      <c r="R1510" t="s">
        <v>8337</v>
      </c>
      <c r="S1510" s="9">
        <f t="shared" si="71"/>
        <v>41786.614363425928</v>
      </c>
    </row>
    <row r="1511" spans="1:19" ht="43.5" hidden="1" x14ac:dyDescent="0.3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69"/>
        <v>124</v>
      </c>
      <c r="P1511">
        <f t="shared" si="70"/>
        <v>110.39</v>
      </c>
      <c r="Q1511" t="s">
        <v>8336</v>
      </c>
      <c r="R1511" t="s">
        <v>8337</v>
      </c>
      <c r="S1511" s="9">
        <f t="shared" si="71"/>
        <v>42751.533391203702</v>
      </c>
    </row>
    <row r="1512" spans="1:19" ht="43.5" hidden="1" x14ac:dyDescent="0.3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69"/>
        <v>101</v>
      </c>
      <c r="P1512">
        <f t="shared" si="70"/>
        <v>39.92</v>
      </c>
      <c r="Q1512" t="s">
        <v>8336</v>
      </c>
      <c r="R1512" t="s">
        <v>8337</v>
      </c>
      <c r="S1512" s="9">
        <f t="shared" si="71"/>
        <v>41809.385162037033</v>
      </c>
    </row>
    <row r="1513" spans="1:19" ht="58" hidden="1" x14ac:dyDescent="0.3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69"/>
        <v>112</v>
      </c>
      <c r="P1513">
        <f t="shared" si="70"/>
        <v>75.98</v>
      </c>
      <c r="Q1513" t="s">
        <v>8336</v>
      </c>
      <c r="R1513" t="s">
        <v>8337</v>
      </c>
      <c r="S1513" s="9">
        <f t="shared" si="71"/>
        <v>42296.583379629628</v>
      </c>
    </row>
    <row r="1514" spans="1:19" ht="43.5" hidden="1" x14ac:dyDescent="0.3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69"/>
        <v>559</v>
      </c>
      <c r="P1514">
        <f t="shared" si="70"/>
        <v>58.38</v>
      </c>
      <c r="Q1514" t="s">
        <v>8336</v>
      </c>
      <c r="R1514" t="s">
        <v>8337</v>
      </c>
      <c r="S1514" s="9">
        <f t="shared" si="71"/>
        <v>42741.684479166666</v>
      </c>
    </row>
    <row r="1515" spans="1:19" ht="43.5" hidden="1" x14ac:dyDescent="0.3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69"/>
        <v>150</v>
      </c>
      <c r="P1515">
        <f t="shared" si="70"/>
        <v>55.82</v>
      </c>
      <c r="Q1515" t="s">
        <v>8336</v>
      </c>
      <c r="R1515" t="s">
        <v>8337</v>
      </c>
      <c r="S1515" s="9">
        <f t="shared" si="71"/>
        <v>41806.637337962966</v>
      </c>
    </row>
    <row r="1516" spans="1:19" ht="43.5" hidden="1" x14ac:dyDescent="0.3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69"/>
        <v>106</v>
      </c>
      <c r="P1516">
        <f t="shared" si="70"/>
        <v>151.24</v>
      </c>
      <c r="Q1516" t="s">
        <v>8336</v>
      </c>
      <c r="R1516" t="s">
        <v>8337</v>
      </c>
      <c r="S1516" s="9">
        <f t="shared" si="71"/>
        <v>42234.597685185188</v>
      </c>
    </row>
    <row r="1517" spans="1:19" ht="43.5" hidden="1" x14ac:dyDescent="0.3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69"/>
        <v>157</v>
      </c>
      <c r="P1517">
        <f t="shared" si="70"/>
        <v>849.67</v>
      </c>
      <c r="Q1517" t="s">
        <v>8336</v>
      </c>
      <c r="R1517" t="s">
        <v>8337</v>
      </c>
      <c r="S1517" s="9">
        <f t="shared" si="71"/>
        <v>42415.253437499996</v>
      </c>
    </row>
    <row r="1518" spans="1:19" ht="43.5" hidden="1" x14ac:dyDescent="0.3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69"/>
        <v>109</v>
      </c>
      <c r="P1518">
        <f t="shared" si="70"/>
        <v>159.24</v>
      </c>
      <c r="Q1518" t="s">
        <v>8336</v>
      </c>
      <c r="R1518" t="s">
        <v>8337</v>
      </c>
      <c r="S1518" s="9">
        <f t="shared" si="71"/>
        <v>42619.466342592597</v>
      </c>
    </row>
    <row r="1519" spans="1:19" ht="43.5" hidden="1" x14ac:dyDescent="0.3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69"/>
        <v>162</v>
      </c>
      <c r="P1519">
        <f t="shared" si="70"/>
        <v>39.51</v>
      </c>
      <c r="Q1519" t="s">
        <v>8336</v>
      </c>
      <c r="R1519" t="s">
        <v>8337</v>
      </c>
      <c r="S1519" s="9">
        <f t="shared" si="71"/>
        <v>41948.56658564815</v>
      </c>
    </row>
    <row r="1520" spans="1:19" ht="29" hidden="1" x14ac:dyDescent="0.3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69"/>
        <v>205</v>
      </c>
      <c r="P1520">
        <f t="shared" si="70"/>
        <v>130.53</v>
      </c>
      <c r="Q1520" t="s">
        <v>8336</v>
      </c>
      <c r="R1520" t="s">
        <v>8337</v>
      </c>
      <c r="S1520" s="9">
        <f t="shared" si="71"/>
        <v>41760.8200462963</v>
      </c>
    </row>
    <row r="1521" spans="1:19" ht="43.5" hidden="1" x14ac:dyDescent="0.3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69"/>
        <v>103</v>
      </c>
      <c r="P1521">
        <f t="shared" si="70"/>
        <v>64.16</v>
      </c>
      <c r="Q1521" t="s">
        <v>8336</v>
      </c>
      <c r="R1521" t="s">
        <v>8337</v>
      </c>
      <c r="S1521" s="9">
        <f t="shared" si="71"/>
        <v>41782.741701388892</v>
      </c>
    </row>
    <row r="1522" spans="1:19" ht="29" hidden="1" x14ac:dyDescent="0.3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69"/>
        <v>103</v>
      </c>
      <c r="P1522">
        <f t="shared" si="70"/>
        <v>111.53</v>
      </c>
      <c r="Q1522" t="s">
        <v>8336</v>
      </c>
      <c r="R1522" t="s">
        <v>8337</v>
      </c>
      <c r="S1522" s="9">
        <f t="shared" si="71"/>
        <v>41955.857789351852</v>
      </c>
    </row>
    <row r="1523" spans="1:19" ht="43.5" hidden="1" x14ac:dyDescent="0.3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69"/>
        <v>107</v>
      </c>
      <c r="P1523">
        <f t="shared" si="70"/>
        <v>170.45</v>
      </c>
      <c r="Q1523" t="s">
        <v>8336</v>
      </c>
      <c r="R1523" t="s">
        <v>8337</v>
      </c>
      <c r="S1523" s="9">
        <f t="shared" si="71"/>
        <v>42493.167719907404</v>
      </c>
    </row>
    <row r="1524" spans="1:19" ht="58" hidden="1" x14ac:dyDescent="0.3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69"/>
        <v>139</v>
      </c>
      <c r="P1524">
        <f t="shared" si="70"/>
        <v>133.74</v>
      </c>
      <c r="Q1524" t="s">
        <v>8336</v>
      </c>
      <c r="R1524" t="s">
        <v>8337</v>
      </c>
      <c r="S1524" s="9">
        <f t="shared" si="71"/>
        <v>41899.830312500002</v>
      </c>
    </row>
    <row r="1525" spans="1:19" ht="43.5" hidden="1" x14ac:dyDescent="0.3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69"/>
        <v>125</v>
      </c>
      <c r="P1525">
        <f t="shared" si="70"/>
        <v>95.83</v>
      </c>
      <c r="Q1525" t="s">
        <v>8336</v>
      </c>
      <c r="R1525" t="s">
        <v>8337</v>
      </c>
      <c r="S1525" s="9">
        <f t="shared" si="71"/>
        <v>41964.751342592594</v>
      </c>
    </row>
    <row r="1526" spans="1:19" ht="43.5" hidden="1" x14ac:dyDescent="0.3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69"/>
        <v>207</v>
      </c>
      <c r="P1526">
        <f t="shared" si="70"/>
        <v>221.79</v>
      </c>
      <c r="Q1526" t="s">
        <v>8336</v>
      </c>
      <c r="R1526" t="s">
        <v>8337</v>
      </c>
      <c r="S1526" s="9">
        <f t="shared" si="71"/>
        <v>42756.501041666663</v>
      </c>
    </row>
    <row r="1527" spans="1:19" ht="43.5" hidden="1" x14ac:dyDescent="0.3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69"/>
        <v>174</v>
      </c>
      <c r="P1527">
        <f t="shared" si="70"/>
        <v>32.32</v>
      </c>
      <c r="Q1527" t="s">
        <v>8336</v>
      </c>
      <c r="R1527" t="s">
        <v>8337</v>
      </c>
      <c r="S1527" s="9">
        <f t="shared" si="71"/>
        <v>42570.702986111108</v>
      </c>
    </row>
    <row r="1528" spans="1:19" ht="43.5" hidden="1" x14ac:dyDescent="0.3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69"/>
        <v>120</v>
      </c>
      <c r="P1528">
        <f t="shared" si="70"/>
        <v>98.84</v>
      </c>
      <c r="Q1528" t="s">
        <v>8336</v>
      </c>
      <c r="R1528" t="s">
        <v>8337</v>
      </c>
      <c r="S1528" s="9">
        <f t="shared" si="71"/>
        <v>42339.276006944448</v>
      </c>
    </row>
    <row r="1529" spans="1:19" ht="43.5" hidden="1" x14ac:dyDescent="0.3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69"/>
        <v>110</v>
      </c>
      <c r="P1529">
        <f t="shared" si="70"/>
        <v>55.22</v>
      </c>
      <c r="Q1529" t="s">
        <v>8336</v>
      </c>
      <c r="R1529" t="s">
        <v>8337</v>
      </c>
      <c r="S1529" s="9">
        <f t="shared" si="71"/>
        <v>42780.600532407407</v>
      </c>
    </row>
    <row r="1530" spans="1:19" ht="29" hidden="1" x14ac:dyDescent="0.3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69"/>
        <v>282</v>
      </c>
      <c r="P1530">
        <f t="shared" si="70"/>
        <v>52.79</v>
      </c>
      <c r="Q1530" t="s">
        <v>8336</v>
      </c>
      <c r="R1530" t="s">
        <v>8337</v>
      </c>
      <c r="S1530" s="9">
        <f t="shared" si="71"/>
        <v>42736.732893518521</v>
      </c>
    </row>
    <row r="1531" spans="1:19" ht="43.5" hidden="1" x14ac:dyDescent="0.3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69"/>
        <v>101</v>
      </c>
      <c r="P1531">
        <f t="shared" si="70"/>
        <v>135.66999999999999</v>
      </c>
      <c r="Q1531" t="s">
        <v>8336</v>
      </c>
      <c r="R1531" t="s">
        <v>8337</v>
      </c>
      <c r="S1531" s="9">
        <f t="shared" si="71"/>
        <v>42052.628703703704</v>
      </c>
    </row>
    <row r="1532" spans="1:19" ht="58" hidden="1" x14ac:dyDescent="0.3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69"/>
        <v>135</v>
      </c>
      <c r="P1532">
        <f t="shared" si="70"/>
        <v>53.99</v>
      </c>
      <c r="Q1532" t="s">
        <v>8336</v>
      </c>
      <c r="R1532" t="s">
        <v>8337</v>
      </c>
      <c r="S1532" s="9">
        <f t="shared" si="71"/>
        <v>42275.767303240747</v>
      </c>
    </row>
    <row r="1533" spans="1:19" ht="58" hidden="1" x14ac:dyDescent="0.3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69"/>
        <v>176</v>
      </c>
      <c r="P1533">
        <f t="shared" si="70"/>
        <v>56.64</v>
      </c>
      <c r="Q1533" t="s">
        <v>8336</v>
      </c>
      <c r="R1533" t="s">
        <v>8337</v>
      </c>
      <c r="S1533" s="9">
        <f t="shared" si="71"/>
        <v>41941.802384259259</v>
      </c>
    </row>
    <row r="1534" spans="1:19" ht="43.5" hidden="1" x14ac:dyDescent="0.3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69"/>
        <v>484</v>
      </c>
      <c r="P1534">
        <f t="shared" si="70"/>
        <v>82.32</v>
      </c>
      <c r="Q1534" t="s">
        <v>8336</v>
      </c>
      <c r="R1534" t="s">
        <v>8337</v>
      </c>
      <c r="S1534" s="9">
        <f t="shared" si="71"/>
        <v>42391.475289351853</v>
      </c>
    </row>
    <row r="1535" spans="1:19" ht="43.5" hidden="1" x14ac:dyDescent="0.3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69"/>
        <v>145</v>
      </c>
      <c r="P1535">
        <f t="shared" si="70"/>
        <v>88.26</v>
      </c>
      <c r="Q1535" t="s">
        <v>8336</v>
      </c>
      <c r="R1535" t="s">
        <v>8337</v>
      </c>
      <c r="S1535" s="9">
        <f t="shared" si="71"/>
        <v>42443.00204861111</v>
      </c>
    </row>
    <row r="1536" spans="1:19" ht="43.5" hidden="1" x14ac:dyDescent="0.3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69"/>
        <v>418</v>
      </c>
      <c r="P1536">
        <f t="shared" si="70"/>
        <v>84.91</v>
      </c>
      <c r="Q1536" t="s">
        <v>8336</v>
      </c>
      <c r="R1536" t="s">
        <v>8337</v>
      </c>
      <c r="S1536" s="9">
        <f t="shared" si="71"/>
        <v>42221.67432870371</v>
      </c>
    </row>
    <row r="1537" spans="1:19" ht="58" hidden="1" x14ac:dyDescent="0.3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69"/>
        <v>132</v>
      </c>
      <c r="P1537">
        <f t="shared" si="70"/>
        <v>48.15</v>
      </c>
      <c r="Q1537" t="s">
        <v>8336</v>
      </c>
      <c r="R1537" t="s">
        <v>8337</v>
      </c>
      <c r="S1537" s="9">
        <f t="shared" si="71"/>
        <v>42484.829062500001</v>
      </c>
    </row>
    <row r="1538" spans="1:19" ht="58" hidden="1" x14ac:dyDescent="0.3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ref="O1538:O1601" si="72">ROUND((E1538/D1538)*100,0)</f>
        <v>250</v>
      </c>
      <c r="P1538">
        <f t="shared" si="70"/>
        <v>66.02</v>
      </c>
      <c r="Q1538" t="s">
        <v>8336</v>
      </c>
      <c r="R1538" t="s">
        <v>8337</v>
      </c>
      <c r="S1538" s="9">
        <f t="shared" si="71"/>
        <v>42213.802199074074</v>
      </c>
    </row>
    <row r="1539" spans="1:19" ht="43.5" hidden="1" x14ac:dyDescent="0.3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si="72"/>
        <v>180</v>
      </c>
      <c r="P1539">
        <f t="shared" ref="P1539:P1602" si="73">IFERROR(ROUND(E1539/L1539,2),0)</f>
        <v>96.38</v>
      </c>
      <c r="Q1539" t="s">
        <v>8336</v>
      </c>
      <c r="R1539" t="s">
        <v>8337</v>
      </c>
      <c r="S1539" s="9">
        <f t="shared" ref="S1539:S1602" si="74">(((J1539/60)/60)/24)+DATE(1970,1,1)</f>
        <v>42552.315127314811</v>
      </c>
    </row>
    <row r="1540" spans="1:19" ht="43.5" hidden="1" x14ac:dyDescent="0.3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72"/>
        <v>103</v>
      </c>
      <c r="P1540">
        <f t="shared" si="73"/>
        <v>156.16999999999999</v>
      </c>
      <c r="Q1540" t="s">
        <v>8336</v>
      </c>
      <c r="R1540" t="s">
        <v>8337</v>
      </c>
      <c r="S1540" s="9">
        <f t="shared" si="74"/>
        <v>41981.782060185185</v>
      </c>
    </row>
    <row r="1541" spans="1:19" ht="43.5" hidden="1" x14ac:dyDescent="0.3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72"/>
        <v>136</v>
      </c>
      <c r="P1541">
        <f t="shared" si="73"/>
        <v>95.76</v>
      </c>
      <c r="Q1541" t="s">
        <v>8336</v>
      </c>
      <c r="R1541" t="s">
        <v>8337</v>
      </c>
      <c r="S1541" s="9">
        <f t="shared" si="74"/>
        <v>42705.919201388882</v>
      </c>
    </row>
    <row r="1542" spans="1:19" ht="43.5" hidden="1" x14ac:dyDescent="0.3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72"/>
        <v>118</v>
      </c>
      <c r="P1542">
        <f t="shared" si="73"/>
        <v>180.41</v>
      </c>
      <c r="Q1542" t="s">
        <v>8336</v>
      </c>
      <c r="R1542" t="s">
        <v>8337</v>
      </c>
      <c r="S1542" s="9">
        <f t="shared" si="74"/>
        <v>41939.00712962963</v>
      </c>
    </row>
    <row r="1543" spans="1:19" ht="43.5" hidden="1" x14ac:dyDescent="0.3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72"/>
        <v>0</v>
      </c>
      <c r="P1543">
        <f t="shared" si="73"/>
        <v>3</v>
      </c>
      <c r="Q1543" t="s">
        <v>8336</v>
      </c>
      <c r="R1543" t="s">
        <v>8341</v>
      </c>
      <c r="S1543" s="9">
        <f t="shared" si="74"/>
        <v>41974.712245370371</v>
      </c>
    </row>
    <row r="1544" spans="1:19" ht="58" hidden="1" x14ac:dyDescent="0.3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72"/>
        <v>4</v>
      </c>
      <c r="P1544">
        <f t="shared" si="73"/>
        <v>20</v>
      </c>
      <c r="Q1544" t="s">
        <v>8336</v>
      </c>
      <c r="R1544" t="s">
        <v>8341</v>
      </c>
      <c r="S1544" s="9">
        <f t="shared" si="74"/>
        <v>42170.996527777781</v>
      </c>
    </row>
    <row r="1545" spans="1:19" ht="43.5" hidden="1" x14ac:dyDescent="0.3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72"/>
        <v>0</v>
      </c>
      <c r="P1545">
        <f t="shared" si="73"/>
        <v>10</v>
      </c>
      <c r="Q1545" t="s">
        <v>8336</v>
      </c>
      <c r="R1545" t="s">
        <v>8341</v>
      </c>
      <c r="S1545" s="9">
        <f t="shared" si="74"/>
        <v>41935.509652777779</v>
      </c>
    </row>
    <row r="1546" spans="1:19" ht="43.5" hidden="1" x14ac:dyDescent="0.3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72"/>
        <v>0</v>
      </c>
      <c r="P1546">
        <f t="shared" si="73"/>
        <v>0</v>
      </c>
      <c r="Q1546" t="s">
        <v>8336</v>
      </c>
      <c r="R1546" t="s">
        <v>8341</v>
      </c>
      <c r="S1546" s="9">
        <f t="shared" si="74"/>
        <v>42053.051203703704</v>
      </c>
    </row>
    <row r="1547" spans="1:19" ht="43.5" hidden="1" x14ac:dyDescent="0.3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72"/>
        <v>0</v>
      </c>
      <c r="P1547">
        <f t="shared" si="73"/>
        <v>1</v>
      </c>
      <c r="Q1547" t="s">
        <v>8336</v>
      </c>
      <c r="R1547" t="s">
        <v>8341</v>
      </c>
      <c r="S1547" s="9">
        <f t="shared" si="74"/>
        <v>42031.884652777779</v>
      </c>
    </row>
    <row r="1548" spans="1:19" ht="43.5" hidden="1" x14ac:dyDescent="0.3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72"/>
        <v>29</v>
      </c>
      <c r="P1548">
        <f t="shared" si="73"/>
        <v>26.27</v>
      </c>
      <c r="Q1548" t="s">
        <v>8336</v>
      </c>
      <c r="R1548" t="s">
        <v>8341</v>
      </c>
      <c r="S1548" s="9">
        <f t="shared" si="74"/>
        <v>41839.212951388887</v>
      </c>
    </row>
    <row r="1549" spans="1:19" ht="43.5" hidden="1" x14ac:dyDescent="0.3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72"/>
        <v>0</v>
      </c>
      <c r="P1549">
        <f t="shared" si="73"/>
        <v>0</v>
      </c>
      <c r="Q1549" t="s">
        <v>8336</v>
      </c>
      <c r="R1549" t="s">
        <v>8341</v>
      </c>
      <c r="S1549" s="9">
        <f t="shared" si="74"/>
        <v>42782.426875000005</v>
      </c>
    </row>
    <row r="1550" spans="1:19" ht="29" hidden="1" x14ac:dyDescent="0.3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72"/>
        <v>9</v>
      </c>
      <c r="P1550">
        <f t="shared" si="73"/>
        <v>60</v>
      </c>
      <c r="Q1550" t="s">
        <v>8336</v>
      </c>
      <c r="R1550" t="s">
        <v>8341</v>
      </c>
      <c r="S1550" s="9">
        <f t="shared" si="74"/>
        <v>42286.88217592593</v>
      </c>
    </row>
    <row r="1551" spans="1:19" ht="43.5" hidden="1" x14ac:dyDescent="0.3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72"/>
        <v>34</v>
      </c>
      <c r="P1551">
        <f t="shared" si="73"/>
        <v>28.33</v>
      </c>
      <c r="Q1551" t="s">
        <v>8336</v>
      </c>
      <c r="R1551" t="s">
        <v>8341</v>
      </c>
      <c r="S1551" s="9">
        <f t="shared" si="74"/>
        <v>42281.136099537034</v>
      </c>
    </row>
    <row r="1552" spans="1:19" ht="58" hidden="1" x14ac:dyDescent="0.3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72"/>
        <v>13</v>
      </c>
      <c r="P1552">
        <f t="shared" si="73"/>
        <v>14.43</v>
      </c>
      <c r="Q1552" t="s">
        <v>8336</v>
      </c>
      <c r="R1552" t="s">
        <v>8341</v>
      </c>
      <c r="S1552" s="9">
        <f t="shared" si="74"/>
        <v>42472.449467592596</v>
      </c>
    </row>
    <row r="1553" spans="1:19" ht="43.5" hidden="1" x14ac:dyDescent="0.3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72"/>
        <v>0</v>
      </c>
      <c r="P1553">
        <f t="shared" si="73"/>
        <v>0</v>
      </c>
      <c r="Q1553" t="s">
        <v>8336</v>
      </c>
      <c r="R1553" t="s">
        <v>8341</v>
      </c>
      <c r="S1553" s="9">
        <f t="shared" si="74"/>
        <v>42121.824525462958</v>
      </c>
    </row>
    <row r="1554" spans="1:19" ht="43.5" hidden="1" x14ac:dyDescent="0.3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72"/>
        <v>49</v>
      </c>
      <c r="P1554">
        <f t="shared" si="73"/>
        <v>132.19</v>
      </c>
      <c r="Q1554" t="s">
        <v>8336</v>
      </c>
      <c r="R1554" t="s">
        <v>8341</v>
      </c>
      <c r="S1554" s="9">
        <f t="shared" si="74"/>
        <v>41892.688750000001</v>
      </c>
    </row>
    <row r="1555" spans="1:19" ht="43.5" hidden="1" x14ac:dyDescent="0.3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72"/>
        <v>0</v>
      </c>
      <c r="P1555">
        <f t="shared" si="73"/>
        <v>0</v>
      </c>
      <c r="Q1555" t="s">
        <v>8336</v>
      </c>
      <c r="R1555" t="s">
        <v>8341</v>
      </c>
      <c r="S1555" s="9">
        <f t="shared" si="74"/>
        <v>42219.282951388886</v>
      </c>
    </row>
    <row r="1556" spans="1:19" ht="58" hidden="1" x14ac:dyDescent="0.35">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72"/>
        <v>0</v>
      </c>
      <c r="P1556">
        <f t="shared" si="73"/>
        <v>0</v>
      </c>
      <c r="Q1556" t="s">
        <v>8336</v>
      </c>
      <c r="R1556" t="s">
        <v>8341</v>
      </c>
      <c r="S1556" s="9">
        <f t="shared" si="74"/>
        <v>42188.252199074079</v>
      </c>
    </row>
    <row r="1557" spans="1:19" ht="43.5" hidden="1" x14ac:dyDescent="0.3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72"/>
        <v>0</v>
      </c>
      <c r="P1557">
        <f t="shared" si="73"/>
        <v>0</v>
      </c>
      <c r="Q1557" t="s">
        <v>8336</v>
      </c>
      <c r="R1557" t="s">
        <v>8341</v>
      </c>
      <c r="S1557" s="9">
        <f t="shared" si="74"/>
        <v>42241.613796296297</v>
      </c>
    </row>
    <row r="1558" spans="1:19" ht="43.5" hidden="1" x14ac:dyDescent="0.3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72"/>
        <v>45</v>
      </c>
      <c r="P1558">
        <f t="shared" si="73"/>
        <v>56.42</v>
      </c>
      <c r="Q1558" t="s">
        <v>8336</v>
      </c>
      <c r="R1558" t="s">
        <v>8341</v>
      </c>
      <c r="S1558" s="9">
        <f t="shared" si="74"/>
        <v>42525.153055555551</v>
      </c>
    </row>
    <row r="1559" spans="1:19" ht="43.5" hidden="1" x14ac:dyDescent="0.3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72"/>
        <v>4</v>
      </c>
      <c r="P1559">
        <f t="shared" si="73"/>
        <v>100</v>
      </c>
      <c r="Q1559" t="s">
        <v>8336</v>
      </c>
      <c r="R1559" t="s">
        <v>8341</v>
      </c>
      <c r="S1559" s="9">
        <f t="shared" si="74"/>
        <v>41871.65315972222</v>
      </c>
    </row>
    <row r="1560" spans="1:19" ht="43.5" hidden="1" x14ac:dyDescent="0.3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72"/>
        <v>5</v>
      </c>
      <c r="P1560">
        <f t="shared" si="73"/>
        <v>11.67</v>
      </c>
      <c r="Q1560" t="s">
        <v>8336</v>
      </c>
      <c r="R1560" t="s">
        <v>8341</v>
      </c>
      <c r="S1560" s="9">
        <f t="shared" si="74"/>
        <v>42185.397673611107</v>
      </c>
    </row>
    <row r="1561" spans="1:19" ht="29" hidden="1" x14ac:dyDescent="0.3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72"/>
        <v>0</v>
      </c>
      <c r="P1561">
        <f t="shared" si="73"/>
        <v>50</v>
      </c>
      <c r="Q1561" t="s">
        <v>8336</v>
      </c>
      <c r="R1561" t="s">
        <v>8341</v>
      </c>
      <c r="S1561" s="9">
        <f t="shared" si="74"/>
        <v>42108.05322916666</v>
      </c>
    </row>
    <row r="1562" spans="1:19" ht="43.5" hidden="1" x14ac:dyDescent="0.3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72"/>
        <v>4</v>
      </c>
      <c r="P1562">
        <f t="shared" si="73"/>
        <v>23.5</v>
      </c>
      <c r="Q1562" t="s">
        <v>8336</v>
      </c>
      <c r="R1562" t="s">
        <v>8341</v>
      </c>
      <c r="S1562" s="9">
        <f t="shared" si="74"/>
        <v>41936.020752314813</v>
      </c>
    </row>
    <row r="1563" spans="1:19" ht="58" hidden="1" x14ac:dyDescent="0.3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72"/>
        <v>1</v>
      </c>
      <c r="P1563">
        <f t="shared" si="73"/>
        <v>67</v>
      </c>
      <c r="Q1563" t="s">
        <v>8320</v>
      </c>
      <c r="R1563" t="s">
        <v>8342</v>
      </c>
      <c r="S1563" s="9">
        <f t="shared" si="74"/>
        <v>41555.041701388887</v>
      </c>
    </row>
    <row r="1564" spans="1:19" ht="58" hidden="1" x14ac:dyDescent="0.3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72"/>
        <v>0</v>
      </c>
      <c r="P1564">
        <f t="shared" si="73"/>
        <v>0</v>
      </c>
      <c r="Q1564" t="s">
        <v>8320</v>
      </c>
      <c r="R1564" t="s">
        <v>8342</v>
      </c>
      <c r="S1564" s="9">
        <f t="shared" si="74"/>
        <v>40079.566157407404</v>
      </c>
    </row>
    <row r="1565" spans="1:19" ht="43.5" hidden="1" x14ac:dyDescent="0.3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72"/>
        <v>1</v>
      </c>
      <c r="P1565">
        <f t="shared" si="73"/>
        <v>42.5</v>
      </c>
      <c r="Q1565" t="s">
        <v>8320</v>
      </c>
      <c r="R1565" t="s">
        <v>8342</v>
      </c>
      <c r="S1565" s="9">
        <f t="shared" si="74"/>
        <v>41652.742488425924</v>
      </c>
    </row>
    <row r="1566" spans="1:19" ht="43.5" hidden="1" x14ac:dyDescent="0.3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72"/>
        <v>0</v>
      </c>
      <c r="P1566">
        <f t="shared" si="73"/>
        <v>10</v>
      </c>
      <c r="Q1566" t="s">
        <v>8320</v>
      </c>
      <c r="R1566" t="s">
        <v>8342</v>
      </c>
      <c r="S1566" s="9">
        <f t="shared" si="74"/>
        <v>42121.367002314815</v>
      </c>
    </row>
    <row r="1567" spans="1:19" ht="43.5" hidden="1" x14ac:dyDescent="0.3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72"/>
        <v>3</v>
      </c>
      <c r="P1567">
        <f t="shared" si="73"/>
        <v>100</v>
      </c>
      <c r="Q1567" t="s">
        <v>8320</v>
      </c>
      <c r="R1567" t="s">
        <v>8342</v>
      </c>
      <c r="S1567" s="9">
        <f t="shared" si="74"/>
        <v>40672.729872685188</v>
      </c>
    </row>
    <row r="1568" spans="1:19" ht="43.5" hidden="1" x14ac:dyDescent="0.3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72"/>
        <v>21</v>
      </c>
      <c r="P1568">
        <f t="shared" si="73"/>
        <v>108.05</v>
      </c>
      <c r="Q1568" t="s">
        <v>8320</v>
      </c>
      <c r="R1568" t="s">
        <v>8342</v>
      </c>
      <c r="S1568" s="9">
        <f t="shared" si="74"/>
        <v>42549.916712962964</v>
      </c>
    </row>
    <row r="1569" spans="1:19" ht="43.5" hidden="1" x14ac:dyDescent="0.3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72"/>
        <v>4</v>
      </c>
      <c r="P1569">
        <f t="shared" si="73"/>
        <v>26.92</v>
      </c>
      <c r="Q1569" t="s">
        <v>8320</v>
      </c>
      <c r="R1569" t="s">
        <v>8342</v>
      </c>
      <c r="S1569" s="9">
        <f t="shared" si="74"/>
        <v>41671.936863425923</v>
      </c>
    </row>
    <row r="1570" spans="1:19" ht="43.5" hidden="1" x14ac:dyDescent="0.3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72"/>
        <v>14</v>
      </c>
      <c r="P1570">
        <f t="shared" si="73"/>
        <v>155</v>
      </c>
      <c r="Q1570" t="s">
        <v>8320</v>
      </c>
      <c r="R1570" t="s">
        <v>8342</v>
      </c>
      <c r="S1570" s="9">
        <f t="shared" si="74"/>
        <v>41962.062326388885</v>
      </c>
    </row>
    <row r="1571" spans="1:19" hidden="1" x14ac:dyDescent="0.35">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72"/>
        <v>0</v>
      </c>
      <c r="P1571">
        <f t="shared" si="73"/>
        <v>0</v>
      </c>
      <c r="Q1571" t="s">
        <v>8320</v>
      </c>
      <c r="R1571" t="s">
        <v>8342</v>
      </c>
      <c r="S1571" s="9">
        <f t="shared" si="74"/>
        <v>41389.679560185185</v>
      </c>
    </row>
    <row r="1572" spans="1:19" ht="29" hidden="1" x14ac:dyDescent="0.3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72"/>
        <v>41</v>
      </c>
      <c r="P1572">
        <f t="shared" si="73"/>
        <v>47.77</v>
      </c>
      <c r="Q1572" t="s">
        <v>8320</v>
      </c>
      <c r="R1572" t="s">
        <v>8342</v>
      </c>
      <c r="S1572" s="9">
        <f t="shared" si="74"/>
        <v>42438.813449074078</v>
      </c>
    </row>
    <row r="1573" spans="1:19" ht="58" hidden="1" x14ac:dyDescent="0.3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72"/>
        <v>1</v>
      </c>
      <c r="P1573">
        <f t="shared" si="73"/>
        <v>20</v>
      </c>
      <c r="Q1573" t="s">
        <v>8320</v>
      </c>
      <c r="R1573" t="s">
        <v>8342</v>
      </c>
      <c r="S1573" s="9">
        <f t="shared" si="74"/>
        <v>42144.769479166673</v>
      </c>
    </row>
    <row r="1574" spans="1:19" ht="43.5" hidden="1" x14ac:dyDescent="0.3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72"/>
        <v>5</v>
      </c>
      <c r="P1574">
        <f t="shared" si="73"/>
        <v>41.67</v>
      </c>
      <c r="Q1574" t="s">
        <v>8320</v>
      </c>
      <c r="R1574" t="s">
        <v>8342</v>
      </c>
      <c r="S1574" s="9">
        <f t="shared" si="74"/>
        <v>42404.033090277779</v>
      </c>
    </row>
    <row r="1575" spans="1:19" ht="43.5" hidden="1" x14ac:dyDescent="0.3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72"/>
        <v>2</v>
      </c>
      <c r="P1575">
        <f t="shared" si="73"/>
        <v>74.33</v>
      </c>
      <c r="Q1575" t="s">
        <v>8320</v>
      </c>
      <c r="R1575" t="s">
        <v>8342</v>
      </c>
      <c r="S1575" s="9">
        <f t="shared" si="74"/>
        <v>42786.000023148154</v>
      </c>
    </row>
    <row r="1576" spans="1:19" ht="43.5" hidden="1" x14ac:dyDescent="0.3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72"/>
        <v>5</v>
      </c>
      <c r="P1576">
        <f t="shared" si="73"/>
        <v>84.33</v>
      </c>
      <c r="Q1576" t="s">
        <v>8320</v>
      </c>
      <c r="R1576" t="s">
        <v>8342</v>
      </c>
      <c r="S1576" s="9">
        <f t="shared" si="74"/>
        <v>42017.927418981482</v>
      </c>
    </row>
    <row r="1577" spans="1:19" ht="43.5" hidden="1" x14ac:dyDescent="0.3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72"/>
        <v>23</v>
      </c>
      <c r="P1577">
        <f t="shared" si="73"/>
        <v>65.459999999999994</v>
      </c>
      <c r="Q1577" t="s">
        <v>8320</v>
      </c>
      <c r="R1577" t="s">
        <v>8342</v>
      </c>
      <c r="S1577" s="9">
        <f t="shared" si="74"/>
        <v>41799.524259259262</v>
      </c>
    </row>
    <row r="1578" spans="1:19" ht="29" hidden="1" x14ac:dyDescent="0.3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72"/>
        <v>13</v>
      </c>
      <c r="P1578">
        <f t="shared" si="73"/>
        <v>65</v>
      </c>
      <c r="Q1578" t="s">
        <v>8320</v>
      </c>
      <c r="R1578" t="s">
        <v>8342</v>
      </c>
      <c r="S1578" s="9">
        <f t="shared" si="74"/>
        <v>42140.879259259258</v>
      </c>
    </row>
    <row r="1579" spans="1:19" ht="43.5" hidden="1" x14ac:dyDescent="0.3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72"/>
        <v>1</v>
      </c>
      <c r="P1579">
        <f t="shared" si="73"/>
        <v>27.5</v>
      </c>
      <c r="Q1579" t="s">
        <v>8320</v>
      </c>
      <c r="R1579" t="s">
        <v>8342</v>
      </c>
      <c r="S1579" s="9">
        <f t="shared" si="74"/>
        <v>41054.847777777781</v>
      </c>
    </row>
    <row r="1580" spans="1:19" ht="58" hidden="1" x14ac:dyDescent="0.3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72"/>
        <v>11</v>
      </c>
      <c r="P1580">
        <f t="shared" si="73"/>
        <v>51.25</v>
      </c>
      <c r="Q1580" t="s">
        <v>8320</v>
      </c>
      <c r="R1580" t="s">
        <v>8342</v>
      </c>
      <c r="S1580" s="9">
        <f t="shared" si="74"/>
        <v>40399.065868055557</v>
      </c>
    </row>
    <row r="1581" spans="1:19" ht="29" hidden="1" x14ac:dyDescent="0.3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72"/>
        <v>1</v>
      </c>
      <c r="P1581">
        <f t="shared" si="73"/>
        <v>14</v>
      </c>
      <c r="Q1581" t="s">
        <v>8320</v>
      </c>
      <c r="R1581" t="s">
        <v>8342</v>
      </c>
      <c r="S1581" s="9">
        <f t="shared" si="74"/>
        <v>41481.996423611112</v>
      </c>
    </row>
    <row r="1582" spans="1:19" ht="43.5" hidden="1" x14ac:dyDescent="0.3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72"/>
        <v>0</v>
      </c>
      <c r="P1582">
        <f t="shared" si="73"/>
        <v>0</v>
      </c>
      <c r="Q1582" t="s">
        <v>8320</v>
      </c>
      <c r="R1582" t="s">
        <v>8342</v>
      </c>
      <c r="S1582" s="9">
        <f t="shared" si="74"/>
        <v>40990.050069444449</v>
      </c>
    </row>
    <row r="1583" spans="1:19" ht="43.5" hidden="1" x14ac:dyDescent="0.3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72"/>
        <v>1</v>
      </c>
      <c r="P1583">
        <f t="shared" si="73"/>
        <v>5</v>
      </c>
      <c r="Q1583" t="s">
        <v>8336</v>
      </c>
      <c r="R1583" t="s">
        <v>8343</v>
      </c>
      <c r="S1583" s="9">
        <f t="shared" si="74"/>
        <v>42325.448958333334</v>
      </c>
    </row>
    <row r="1584" spans="1:19" ht="29" hidden="1" x14ac:dyDescent="0.3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72"/>
        <v>9</v>
      </c>
      <c r="P1584">
        <f t="shared" si="73"/>
        <v>31</v>
      </c>
      <c r="Q1584" t="s">
        <v>8336</v>
      </c>
      <c r="R1584" t="s">
        <v>8343</v>
      </c>
      <c r="S1584" s="9">
        <f t="shared" si="74"/>
        <v>42246.789965277778</v>
      </c>
    </row>
    <row r="1585" spans="1:19" ht="58" hidden="1" x14ac:dyDescent="0.3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72"/>
        <v>0</v>
      </c>
      <c r="P1585">
        <f t="shared" si="73"/>
        <v>15</v>
      </c>
      <c r="Q1585" t="s">
        <v>8336</v>
      </c>
      <c r="R1585" t="s">
        <v>8343</v>
      </c>
      <c r="S1585" s="9">
        <f t="shared" si="74"/>
        <v>41877.904988425929</v>
      </c>
    </row>
    <row r="1586" spans="1:19" ht="43.5" hidden="1" x14ac:dyDescent="0.3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72"/>
        <v>0</v>
      </c>
      <c r="P1586">
        <f t="shared" si="73"/>
        <v>0</v>
      </c>
      <c r="Q1586" t="s">
        <v>8336</v>
      </c>
      <c r="R1586" t="s">
        <v>8343</v>
      </c>
      <c r="S1586" s="9">
        <f t="shared" si="74"/>
        <v>41779.649317129632</v>
      </c>
    </row>
    <row r="1587" spans="1:19" ht="58" hidden="1" x14ac:dyDescent="0.3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72"/>
        <v>79</v>
      </c>
      <c r="P1587">
        <f t="shared" si="73"/>
        <v>131.66999999999999</v>
      </c>
      <c r="Q1587" t="s">
        <v>8336</v>
      </c>
      <c r="R1587" t="s">
        <v>8343</v>
      </c>
      <c r="S1587" s="9">
        <f t="shared" si="74"/>
        <v>42707.895462962959</v>
      </c>
    </row>
    <row r="1588" spans="1:19" ht="29" hidden="1" x14ac:dyDescent="0.3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72"/>
        <v>0</v>
      </c>
      <c r="P1588">
        <f t="shared" si="73"/>
        <v>0</v>
      </c>
      <c r="Q1588" t="s">
        <v>8336</v>
      </c>
      <c r="R1588" t="s">
        <v>8343</v>
      </c>
      <c r="S1588" s="9">
        <f t="shared" si="74"/>
        <v>42069.104421296302</v>
      </c>
    </row>
    <row r="1589" spans="1:19" ht="58" hidden="1" x14ac:dyDescent="0.3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72"/>
        <v>0</v>
      </c>
      <c r="P1589">
        <f t="shared" si="73"/>
        <v>1</v>
      </c>
      <c r="Q1589" t="s">
        <v>8336</v>
      </c>
      <c r="R1589" t="s">
        <v>8343</v>
      </c>
      <c r="S1589" s="9">
        <f t="shared" si="74"/>
        <v>41956.950983796298</v>
      </c>
    </row>
    <row r="1590" spans="1:19" ht="29" hidden="1" x14ac:dyDescent="0.3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72"/>
        <v>0</v>
      </c>
      <c r="P1590">
        <f t="shared" si="73"/>
        <v>0</v>
      </c>
      <c r="Q1590" t="s">
        <v>8336</v>
      </c>
      <c r="R1590" t="s">
        <v>8343</v>
      </c>
      <c r="S1590" s="9">
        <f t="shared" si="74"/>
        <v>42005.24998842593</v>
      </c>
    </row>
    <row r="1591" spans="1:19" ht="43.5" hidden="1" x14ac:dyDescent="0.3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72"/>
        <v>0</v>
      </c>
      <c r="P1591">
        <f t="shared" si="73"/>
        <v>0</v>
      </c>
      <c r="Q1591" t="s">
        <v>8336</v>
      </c>
      <c r="R1591" t="s">
        <v>8343</v>
      </c>
      <c r="S1591" s="9">
        <f t="shared" si="74"/>
        <v>42256.984791666662</v>
      </c>
    </row>
    <row r="1592" spans="1:19" hidden="1" x14ac:dyDescent="0.3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72"/>
        <v>2</v>
      </c>
      <c r="P1592">
        <f t="shared" si="73"/>
        <v>510</v>
      </c>
      <c r="Q1592" t="s">
        <v>8336</v>
      </c>
      <c r="R1592" t="s">
        <v>8343</v>
      </c>
      <c r="S1592" s="9">
        <f t="shared" si="74"/>
        <v>42240.857222222221</v>
      </c>
    </row>
    <row r="1593" spans="1:19" ht="58" hidden="1" x14ac:dyDescent="0.3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72"/>
        <v>29</v>
      </c>
      <c r="P1593">
        <f t="shared" si="73"/>
        <v>44.48</v>
      </c>
      <c r="Q1593" t="s">
        <v>8336</v>
      </c>
      <c r="R1593" t="s">
        <v>8343</v>
      </c>
      <c r="S1593" s="9">
        <f t="shared" si="74"/>
        <v>42433.726168981477</v>
      </c>
    </row>
    <row r="1594" spans="1:19" ht="29" hidden="1" x14ac:dyDescent="0.3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72"/>
        <v>0</v>
      </c>
      <c r="P1594">
        <f t="shared" si="73"/>
        <v>0</v>
      </c>
      <c r="Q1594" t="s">
        <v>8336</v>
      </c>
      <c r="R1594" t="s">
        <v>8343</v>
      </c>
      <c r="S1594" s="9">
        <f t="shared" si="74"/>
        <v>42046.072743055556</v>
      </c>
    </row>
    <row r="1595" spans="1:19" ht="29" hidden="1" x14ac:dyDescent="0.3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72"/>
        <v>0</v>
      </c>
      <c r="P1595">
        <f t="shared" si="73"/>
        <v>1</v>
      </c>
      <c r="Q1595" t="s">
        <v>8336</v>
      </c>
      <c r="R1595" t="s">
        <v>8343</v>
      </c>
      <c r="S1595" s="9">
        <f t="shared" si="74"/>
        <v>42033.845543981486</v>
      </c>
    </row>
    <row r="1596" spans="1:19" ht="29" hidden="1" x14ac:dyDescent="0.3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72"/>
        <v>21</v>
      </c>
      <c r="P1596">
        <f t="shared" si="73"/>
        <v>20.5</v>
      </c>
      <c r="Q1596" t="s">
        <v>8336</v>
      </c>
      <c r="R1596" t="s">
        <v>8343</v>
      </c>
      <c r="S1596" s="9">
        <f t="shared" si="74"/>
        <v>42445.712754629625</v>
      </c>
    </row>
    <row r="1597" spans="1:19" ht="43.5" hidden="1" x14ac:dyDescent="0.3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72"/>
        <v>0</v>
      </c>
      <c r="P1597">
        <f t="shared" si="73"/>
        <v>40</v>
      </c>
      <c r="Q1597" t="s">
        <v>8336</v>
      </c>
      <c r="R1597" t="s">
        <v>8343</v>
      </c>
      <c r="S1597" s="9">
        <f t="shared" si="74"/>
        <v>41780.050092592595</v>
      </c>
    </row>
    <row r="1598" spans="1:19" ht="43.5" hidden="1" x14ac:dyDescent="0.3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72"/>
        <v>2</v>
      </c>
      <c r="P1598">
        <f t="shared" si="73"/>
        <v>25</v>
      </c>
      <c r="Q1598" t="s">
        <v>8336</v>
      </c>
      <c r="R1598" t="s">
        <v>8343</v>
      </c>
      <c r="S1598" s="9">
        <f t="shared" si="74"/>
        <v>41941.430196759262</v>
      </c>
    </row>
    <row r="1599" spans="1:19" ht="43.5" hidden="1" x14ac:dyDescent="0.3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72"/>
        <v>0</v>
      </c>
      <c r="P1599">
        <f t="shared" si="73"/>
        <v>0</v>
      </c>
      <c r="Q1599" t="s">
        <v>8336</v>
      </c>
      <c r="R1599" t="s">
        <v>8343</v>
      </c>
      <c r="S1599" s="9">
        <f t="shared" si="74"/>
        <v>42603.354131944448</v>
      </c>
    </row>
    <row r="1600" spans="1:19" ht="58" hidden="1" x14ac:dyDescent="0.35">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72"/>
        <v>0</v>
      </c>
      <c r="P1600">
        <f t="shared" si="73"/>
        <v>1</v>
      </c>
      <c r="Q1600" t="s">
        <v>8336</v>
      </c>
      <c r="R1600" t="s">
        <v>8343</v>
      </c>
      <c r="S1600" s="9">
        <f t="shared" si="74"/>
        <v>42151.667337962965</v>
      </c>
    </row>
    <row r="1601" spans="1:19" ht="43.5" hidden="1" x14ac:dyDescent="0.3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72"/>
        <v>0</v>
      </c>
      <c r="P1601">
        <f t="shared" si="73"/>
        <v>0</v>
      </c>
      <c r="Q1601" t="s">
        <v>8336</v>
      </c>
      <c r="R1601" t="s">
        <v>8343</v>
      </c>
      <c r="S1601" s="9">
        <f t="shared" si="74"/>
        <v>42438.53907407407</v>
      </c>
    </row>
    <row r="1602" spans="1:19" ht="58" hidden="1" x14ac:dyDescent="0.3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ref="O1602:O1665" si="75">ROUND((E1602/D1602)*100,0)</f>
        <v>7</v>
      </c>
      <c r="P1602">
        <f t="shared" si="73"/>
        <v>40.78</v>
      </c>
      <c r="Q1602" t="s">
        <v>8336</v>
      </c>
      <c r="R1602" t="s">
        <v>8343</v>
      </c>
      <c r="S1602" s="9">
        <f t="shared" si="74"/>
        <v>41791.057314814818</v>
      </c>
    </row>
    <row r="1603" spans="1:19" ht="43.5" hidden="1" x14ac:dyDescent="0.3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si="75"/>
        <v>108</v>
      </c>
      <c r="P1603">
        <f t="shared" ref="P1603:P1666" si="76">IFERROR(ROUND(E1603/L1603,2),0)</f>
        <v>48.33</v>
      </c>
      <c r="Q1603" t="s">
        <v>8323</v>
      </c>
      <c r="R1603" t="s">
        <v>8324</v>
      </c>
      <c r="S1603" s="9">
        <f t="shared" ref="S1603:S1666" si="77">(((J1603/60)/60)/24)+DATE(1970,1,1)</f>
        <v>40638.092974537038</v>
      </c>
    </row>
    <row r="1604" spans="1:19" ht="43.5" hidden="1" x14ac:dyDescent="0.3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75"/>
        <v>100</v>
      </c>
      <c r="P1604">
        <f t="shared" si="76"/>
        <v>46.95</v>
      </c>
      <c r="Q1604" t="s">
        <v>8323</v>
      </c>
      <c r="R1604" t="s">
        <v>8324</v>
      </c>
      <c r="S1604" s="9">
        <f t="shared" si="77"/>
        <v>40788.297650462962</v>
      </c>
    </row>
    <row r="1605" spans="1:19" ht="29" hidden="1" x14ac:dyDescent="0.3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75"/>
        <v>100</v>
      </c>
      <c r="P1605">
        <f t="shared" si="76"/>
        <v>66.69</v>
      </c>
      <c r="Q1605" t="s">
        <v>8323</v>
      </c>
      <c r="R1605" t="s">
        <v>8324</v>
      </c>
      <c r="S1605" s="9">
        <f t="shared" si="77"/>
        <v>40876.169664351852</v>
      </c>
    </row>
    <row r="1606" spans="1:19" ht="43.5" hidden="1" x14ac:dyDescent="0.3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75"/>
        <v>122</v>
      </c>
      <c r="P1606">
        <f t="shared" si="76"/>
        <v>48.84</v>
      </c>
      <c r="Q1606" t="s">
        <v>8323</v>
      </c>
      <c r="R1606" t="s">
        <v>8324</v>
      </c>
      <c r="S1606" s="9">
        <f t="shared" si="77"/>
        <v>40945.845312500001</v>
      </c>
    </row>
    <row r="1607" spans="1:19" ht="43.5" hidden="1" x14ac:dyDescent="0.3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75"/>
        <v>101</v>
      </c>
      <c r="P1607">
        <f t="shared" si="76"/>
        <v>137.31</v>
      </c>
      <c r="Q1607" t="s">
        <v>8323</v>
      </c>
      <c r="R1607" t="s">
        <v>8324</v>
      </c>
      <c r="S1607" s="9">
        <f t="shared" si="77"/>
        <v>40747.012881944444</v>
      </c>
    </row>
    <row r="1608" spans="1:19" ht="58" hidden="1" x14ac:dyDescent="0.3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75"/>
        <v>101</v>
      </c>
      <c r="P1608">
        <f t="shared" si="76"/>
        <v>87.83</v>
      </c>
      <c r="Q1608" t="s">
        <v>8323</v>
      </c>
      <c r="R1608" t="s">
        <v>8324</v>
      </c>
      <c r="S1608" s="9">
        <f t="shared" si="77"/>
        <v>40536.111550925925</v>
      </c>
    </row>
    <row r="1609" spans="1:19" ht="43.5" hidden="1" x14ac:dyDescent="0.3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75"/>
        <v>145</v>
      </c>
      <c r="P1609">
        <f t="shared" si="76"/>
        <v>70.790000000000006</v>
      </c>
      <c r="Q1609" t="s">
        <v>8323</v>
      </c>
      <c r="R1609" t="s">
        <v>8324</v>
      </c>
      <c r="S1609" s="9">
        <f t="shared" si="77"/>
        <v>41053.80846064815</v>
      </c>
    </row>
    <row r="1610" spans="1:19" ht="29" hidden="1" x14ac:dyDescent="0.3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75"/>
        <v>101</v>
      </c>
      <c r="P1610">
        <f t="shared" si="76"/>
        <v>52.83</v>
      </c>
      <c r="Q1610" t="s">
        <v>8323</v>
      </c>
      <c r="R1610" t="s">
        <v>8324</v>
      </c>
      <c r="S1610" s="9">
        <f t="shared" si="77"/>
        <v>41607.83085648148</v>
      </c>
    </row>
    <row r="1611" spans="1:19" ht="43.5" hidden="1" x14ac:dyDescent="0.3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75"/>
        <v>118</v>
      </c>
      <c r="P1611">
        <f t="shared" si="76"/>
        <v>443.75</v>
      </c>
      <c r="Q1611" t="s">
        <v>8323</v>
      </c>
      <c r="R1611" t="s">
        <v>8324</v>
      </c>
      <c r="S1611" s="9">
        <f t="shared" si="77"/>
        <v>40796.001261574071</v>
      </c>
    </row>
    <row r="1612" spans="1:19" ht="29" hidden="1" x14ac:dyDescent="0.3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75"/>
        <v>272</v>
      </c>
      <c r="P1612">
        <f t="shared" si="76"/>
        <v>48.54</v>
      </c>
      <c r="Q1612" t="s">
        <v>8323</v>
      </c>
      <c r="R1612" t="s">
        <v>8324</v>
      </c>
      <c r="S1612" s="9">
        <f t="shared" si="77"/>
        <v>41228.924884259257</v>
      </c>
    </row>
    <row r="1613" spans="1:19" hidden="1" x14ac:dyDescent="0.3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75"/>
        <v>125</v>
      </c>
      <c r="P1613">
        <f t="shared" si="76"/>
        <v>37.07</v>
      </c>
      <c r="Q1613" t="s">
        <v>8323</v>
      </c>
      <c r="R1613" t="s">
        <v>8324</v>
      </c>
      <c r="S1613" s="9">
        <f t="shared" si="77"/>
        <v>41409.00037037037</v>
      </c>
    </row>
    <row r="1614" spans="1:19" ht="43.5" hidden="1" x14ac:dyDescent="0.3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75"/>
        <v>110</v>
      </c>
      <c r="P1614">
        <f t="shared" si="76"/>
        <v>50</v>
      </c>
      <c r="Q1614" t="s">
        <v>8323</v>
      </c>
      <c r="R1614" t="s">
        <v>8324</v>
      </c>
      <c r="S1614" s="9">
        <f t="shared" si="77"/>
        <v>41246.874814814815</v>
      </c>
    </row>
    <row r="1615" spans="1:19" ht="43.5" hidden="1" x14ac:dyDescent="0.3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75"/>
        <v>102</v>
      </c>
      <c r="P1615">
        <f t="shared" si="76"/>
        <v>39.04</v>
      </c>
      <c r="Q1615" t="s">
        <v>8323</v>
      </c>
      <c r="R1615" t="s">
        <v>8324</v>
      </c>
      <c r="S1615" s="9">
        <f t="shared" si="77"/>
        <v>41082.069467592592</v>
      </c>
    </row>
    <row r="1616" spans="1:19" ht="43.5" hidden="1" x14ac:dyDescent="0.3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75"/>
        <v>103</v>
      </c>
      <c r="P1616">
        <f t="shared" si="76"/>
        <v>66.69</v>
      </c>
      <c r="Q1616" t="s">
        <v>8323</v>
      </c>
      <c r="R1616" t="s">
        <v>8324</v>
      </c>
      <c r="S1616" s="9">
        <f t="shared" si="77"/>
        <v>41794.981122685182</v>
      </c>
    </row>
    <row r="1617" spans="1:19" ht="43.5" hidden="1" x14ac:dyDescent="0.3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75"/>
        <v>114</v>
      </c>
      <c r="P1617">
        <f t="shared" si="76"/>
        <v>67.13</v>
      </c>
      <c r="Q1617" t="s">
        <v>8323</v>
      </c>
      <c r="R1617" t="s">
        <v>8324</v>
      </c>
      <c r="S1617" s="9">
        <f t="shared" si="77"/>
        <v>40845.050879629627</v>
      </c>
    </row>
    <row r="1618" spans="1:19" ht="43.5" hidden="1" x14ac:dyDescent="0.3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75"/>
        <v>104</v>
      </c>
      <c r="P1618">
        <f t="shared" si="76"/>
        <v>66.37</v>
      </c>
      <c r="Q1618" t="s">
        <v>8323</v>
      </c>
      <c r="R1618" t="s">
        <v>8324</v>
      </c>
      <c r="S1618" s="9">
        <f t="shared" si="77"/>
        <v>41194.715520833335</v>
      </c>
    </row>
    <row r="1619" spans="1:19" ht="29" hidden="1" x14ac:dyDescent="0.3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75"/>
        <v>146</v>
      </c>
      <c r="P1619">
        <f t="shared" si="76"/>
        <v>64.62</v>
      </c>
      <c r="Q1619" t="s">
        <v>8323</v>
      </c>
      <c r="R1619" t="s">
        <v>8324</v>
      </c>
      <c r="S1619" s="9">
        <f t="shared" si="77"/>
        <v>41546.664212962962</v>
      </c>
    </row>
    <row r="1620" spans="1:19" ht="43.5" hidden="1" x14ac:dyDescent="0.3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75"/>
        <v>105</v>
      </c>
      <c r="P1620">
        <f t="shared" si="76"/>
        <v>58.37</v>
      </c>
      <c r="Q1620" t="s">
        <v>8323</v>
      </c>
      <c r="R1620" t="s">
        <v>8324</v>
      </c>
      <c r="S1620" s="9">
        <f t="shared" si="77"/>
        <v>41301.654340277775</v>
      </c>
    </row>
    <row r="1621" spans="1:19" ht="43.5" hidden="1" x14ac:dyDescent="0.3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75"/>
        <v>133</v>
      </c>
      <c r="P1621">
        <f t="shared" si="76"/>
        <v>86.96</v>
      </c>
      <c r="Q1621" t="s">
        <v>8323</v>
      </c>
      <c r="R1621" t="s">
        <v>8324</v>
      </c>
      <c r="S1621" s="9">
        <f t="shared" si="77"/>
        <v>41876.18618055556</v>
      </c>
    </row>
    <row r="1622" spans="1:19" ht="29" hidden="1" x14ac:dyDescent="0.3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75"/>
        <v>113</v>
      </c>
      <c r="P1622">
        <f t="shared" si="76"/>
        <v>66.47</v>
      </c>
      <c r="Q1622" t="s">
        <v>8323</v>
      </c>
      <c r="R1622" t="s">
        <v>8324</v>
      </c>
      <c r="S1622" s="9">
        <f t="shared" si="77"/>
        <v>41321.339583333334</v>
      </c>
    </row>
    <row r="1623" spans="1:19" ht="43.5" hidden="1" x14ac:dyDescent="0.3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75"/>
        <v>121</v>
      </c>
      <c r="P1623">
        <f t="shared" si="76"/>
        <v>163.78</v>
      </c>
      <c r="Q1623" t="s">
        <v>8323</v>
      </c>
      <c r="R1623" t="s">
        <v>8324</v>
      </c>
      <c r="S1623" s="9">
        <f t="shared" si="77"/>
        <v>41003.60665509259</v>
      </c>
    </row>
    <row r="1624" spans="1:19" ht="43.5" hidden="1" x14ac:dyDescent="0.3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75"/>
        <v>102</v>
      </c>
      <c r="P1624">
        <f t="shared" si="76"/>
        <v>107.98</v>
      </c>
      <c r="Q1624" t="s">
        <v>8323</v>
      </c>
      <c r="R1624" t="s">
        <v>8324</v>
      </c>
      <c r="S1624" s="9">
        <f t="shared" si="77"/>
        <v>41950.29483796296</v>
      </c>
    </row>
    <row r="1625" spans="1:19" ht="43.5" hidden="1" x14ac:dyDescent="0.3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75"/>
        <v>101</v>
      </c>
      <c r="P1625">
        <f t="shared" si="76"/>
        <v>42.11</v>
      </c>
      <c r="Q1625" t="s">
        <v>8323</v>
      </c>
      <c r="R1625" t="s">
        <v>8324</v>
      </c>
      <c r="S1625" s="9">
        <f t="shared" si="77"/>
        <v>41453.688530092593</v>
      </c>
    </row>
    <row r="1626" spans="1:19" ht="43.5" hidden="1" x14ac:dyDescent="0.3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75"/>
        <v>118</v>
      </c>
      <c r="P1626">
        <f t="shared" si="76"/>
        <v>47.2</v>
      </c>
      <c r="Q1626" t="s">
        <v>8323</v>
      </c>
      <c r="R1626" t="s">
        <v>8324</v>
      </c>
      <c r="S1626" s="9">
        <f t="shared" si="77"/>
        <v>41243.367303240739</v>
      </c>
    </row>
    <row r="1627" spans="1:19" ht="58" hidden="1" x14ac:dyDescent="0.3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75"/>
        <v>155</v>
      </c>
      <c r="P1627">
        <f t="shared" si="76"/>
        <v>112.02</v>
      </c>
      <c r="Q1627" t="s">
        <v>8323</v>
      </c>
      <c r="R1627" t="s">
        <v>8324</v>
      </c>
      <c r="S1627" s="9">
        <f t="shared" si="77"/>
        <v>41135.699687500004</v>
      </c>
    </row>
    <row r="1628" spans="1:19" ht="43.5" hidden="1" x14ac:dyDescent="0.3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75"/>
        <v>101</v>
      </c>
      <c r="P1628">
        <f t="shared" si="76"/>
        <v>74.95</v>
      </c>
      <c r="Q1628" t="s">
        <v>8323</v>
      </c>
      <c r="R1628" t="s">
        <v>8324</v>
      </c>
      <c r="S1628" s="9">
        <f t="shared" si="77"/>
        <v>41579.847997685189</v>
      </c>
    </row>
    <row r="1629" spans="1:19" ht="43.5" hidden="1" x14ac:dyDescent="0.3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75"/>
        <v>117</v>
      </c>
      <c r="P1629">
        <f t="shared" si="76"/>
        <v>61.58</v>
      </c>
      <c r="Q1629" t="s">
        <v>8323</v>
      </c>
      <c r="R1629" t="s">
        <v>8324</v>
      </c>
      <c r="S1629" s="9">
        <f t="shared" si="77"/>
        <v>41205.707048611112</v>
      </c>
    </row>
    <row r="1630" spans="1:19" ht="29" hidden="1" x14ac:dyDescent="0.3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75"/>
        <v>101</v>
      </c>
      <c r="P1630">
        <f t="shared" si="76"/>
        <v>45.88</v>
      </c>
      <c r="Q1630" t="s">
        <v>8323</v>
      </c>
      <c r="R1630" t="s">
        <v>8324</v>
      </c>
      <c r="S1630" s="9">
        <f t="shared" si="77"/>
        <v>41774.737060185187</v>
      </c>
    </row>
    <row r="1631" spans="1:19" ht="29" hidden="1" x14ac:dyDescent="0.3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75"/>
        <v>104</v>
      </c>
      <c r="P1631">
        <f t="shared" si="76"/>
        <v>75.849999999999994</v>
      </c>
      <c r="Q1631" t="s">
        <v>8323</v>
      </c>
      <c r="R1631" t="s">
        <v>8324</v>
      </c>
      <c r="S1631" s="9">
        <f t="shared" si="77"/>
        <v>41645.867280092592</v>
      </c>
    </row>
    <row r="1632" spans="1:19" ht="43.5" hidden="1" x14ac:dyDescent="0.3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75"/>
        <v>265</v>
      </c>
      <c r="P1632">
        <f t="shared" si="76"/>
        <v>84.21</v>
      </c>
      <c r="Q1632" t="s">
        <v>8323</v>
      </c>
      <c r="R1632" t="s">
        <v>8324</v>
      </c>
      <c r="S1632" s="9">
        <f t="shared" si="77"/>
        <v>40939.837673611109</v>
      </c>
    </row>
    <row r="1633" spans="1:19" ht="43.5" hidden="1" x14ac:dyDescent="0.3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75"/>
        <v>156</v>
      </c>
      <c r="P1633">
        <f t="shared" si="76"/>
        <v>117.23</v>
      </c>
      <c r="Q1633" t="s">
        <v>8323</v>
      </c>
      <c r="R1633" t="s">
        <v>8324</v>
      </c>
      <c r="S1633" s="9">
        <f t="shared" si="77"/>
        <v>41164.859502314815</v>
      </c>
    </row>
    <row r="1634" spans="1:19" ht="58" hidden="1" x14ac:dyDescent="0.3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75"/>
        <v>102</v>
      </c>
      <c r="P1634">
        <f t="shared" si="76"/>
        <v>86.49</v>
      </c>
      <c r="Q1634" t="s">
        <v>8323</v>
      </c>
      <c r="R1634" t="s">
        <v>8324</v>
      </c>
      <c r="S1634" s="9">
        <f t="shared" si="77"/>
        <v>40750.340902777774</v>
      </c>
    </row>
    <row r="1635" spans="1:19" ht="43.5" hidden="1" x14ac:dyDescent="0.3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75"/>
        <v>100</v>
      </c>
      <c r="P1635">
        <f t="shared" si="76"/>
        <v>172.41</v>
      </c>
      <c r="Q1635" t="s">
        <v>8323</v>
      </c>
      <c r="R1635" t="s">
        <v>8324</v>
      </c>
      <c r="S1635" s="9">
        <f t="shared" si="77"/>
        <v>40896.883750000001</v>
      </c>
    </row>
    <row r="1636" spans="1:19" ht="43.5" hidden="1" x14ac:dyDescent="0.3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75"/>
        <v>101</v>
      </c>
      <c r="P1636">
        <f t="shared" si="76"/>
        <v>62.81</v>
      </c>
      <c r="Q1636" t="s">
        <v>8323</v>
      </c>
      <c r="R1636" t="s">
        <v>8324</v>
      </c>
      <c r="S1636" s="9">
        <f t="shared" si="77"/>
        <v>40658.189826388887</v>
      </c>
    </row>
    <row r="1637" spans="1:19" ht="58" hidden="1" x14ac:dyDescent="0.3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75"/>
        <v>125</v>
      </c>
      <c r="P1637">
        <f t="shared" si="76"/>
        <v>67.73</v>
      </c>
      <c r="Q1637" t="s">
        <v>8323</v>
      </c>
      <c r="R1637" t="s">
        <v>8324</v>
      </c>
      <c r="S1637" s="9">
        <f t="shared" si="77"/>
        <v>42502.868761574078</v>
      </c>
    </row>
    <row r="1638" spans="1:19" ht="43.5" hidden="1" x14ac:dyDescent="0.3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75"/>
        <v>104</v>
      </c>
      <c r="P1638">
        <f t="shared" si="76"/>
        <v>53.56</v>
      </c>
      <c r="Q1638" t="s">
        <v>8323</v>
      </c>
      <c r="R1638" t="s">
        <v>8324</v>
      </c>
      <c r="S1638" s="9">
        <f t="shared" si="77"/>
        <v>40663.08666666667</v>
      </c>
    </row>
    <row r="1639" spans="1:19" ht="43.5" hidden="1" x14ac:dyDescent="0.3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75"/>
        <v>104</v>
      </c>
      <c r="P1639">
        <f t="shared" si="76"/>
        <v>34.6</v>
      </c>
      <c r="Q1639" t="s">
        <v>8323</v>
      </c>
      <c r="R1639" t="s">
        <v>8324</v>
      </c>
      <c r="S1639" s="9">
        <f t="shared" si="77"/>
        <v>40122.751620370371</v>
      </c>
    </row>
    <row r="1640" spans="1:19" ht="29" hidden="1" x14ac:dyDescent="0.3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75"/>
        <v>105</v>
      </c>
      <c r="P1640">
        <f t="shared" si="76"/>
        <v>38.89</v>
      </c>
      <c r="Q1640" t="s">
        <v>8323</v>
      </c>
      <c r="R1640" t="s">
        <v>8324</v>
      </c>
      <c r="S1640" s="9">
        <f t="shared" si="77"/>
        <v>41288.68712962963</v>
      </c>
    </row>
    <row r="1641" spans="1:19" ht="43.5" hidden="1" x14ac:dyDescent="0.3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75"/>
        <v>100</v>
      </c>
      <c r="P1641">
        <f t="shared" si="76"/>
        <v>94.74</v>
      </c>
      <c r="Q1641" t="s">
        <v>8323</v>
      </c>
      <c r="R1641" t="s">
        <v>8324</v>
      </c>
      <c r="S1641" s="9">
        <f t="shared" si="77"/>
        <v>40941.652372685188</v>
      </c>
    </row>
    <row r="1642" spans="1:19" ht="43.5" hidden="1" x14ac:dyDescent="0.3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75"/>
        <v>170</v>
      </c>
      <c r="P1642">
        <f t="shared" si="76"/>
        <v>39.97</v>
      </c>
      <c r="Q1642" t="s">
        <v>8323</v>
      </c>
      <c r="R1642" t="s">
        <v>8324</v>
      </c>
      <c r="S1642" s="9">
        <f t="shared" si="77"/>
        <v>40379.23096064815</v>
      </c>
    </row>
    <row r="1643" spans="1:19" ht="29" hidden="1" x14ac:dyDescent="0.3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75"/>
        <v>101</v>
      </c>
      <c r="P1643">
        <f t="shared" si="76"/>
        <v>97.5</v>
      </c>
      <c r="Q1643" t="s">
        <v>8323</v>
      </c>
      <c r="R1643" t="s">
        <v>8344</v>
      </c>
      <c r="S1643" s="9">
        <f t="shared" si="77"/>
        <v>41962.596574074079</v>
      </c>
    </row>
    <row r="1644" spans="1:19" ht="43.5" hidden="1" x14ac:dyDescent="0.3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75"/>
        <v>100</v>
      </c>
      <c r="P1644">
        <f t="shared" si="76"/>
        <v>42.86</v>
      </c>
      <c r="Q1644" t="s">
        <v>8323</v>
      </c>
      <c r="R1644" t="s">
        <v>8344</v>
      </c>
      <c r="S1644" s="9">
        <f t="shared" si="77"/>
        <v>40688.024618055555</v>
      </c>
    </row>
    <row r="1645" spans="1:19" ht="29" hidden="1" x14ac:dyDescent="0.3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75"/>
        <v>125</v>
      </c>
      <c r="P1645">
        <f t="shared" si="76"/>
        <v>168.51</v>
      </c>
      <c r="Q1645" t="s">
        <v>8323</v>
      </c>
      <c r="R1645" t="s">
        <v>8344</v>
      </c>
      <c r="S1645" s="9">
        <f t="shared" si="77"/>
        <v>41146.824212962965</v>
      </c>
    </row>
    <row r="1646" spans="1:19" ht="43.5" hidden="1" x14ac:dyDescent="0.3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75"/>
        <v>110</v>
      </c>
      <c r="P1646">
        <f t="shared" si="76"/>
        <v>85.55</v>
      </c>
      <c r="Q1646" t="s">
        <v>8323</v>
      </c>
      <c r="R1646" t="s">
        <v>8344</v>
      </c>
      <c r="S1646" s="9">
        <f t="shared" si="77"/>
        <v>41175.05972222222</v>
      </c>
    </row>
    <row r="1647" spans="1:19" ht="43.5" hidden="1" x14ac:dyDescent="0.3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75"/>
        <v>111</v>
      </c>
      <c r="P1647">
        <f t="shared" si="76"/>
        <v>554</v>
      </c>
      <c r="Q1647" t="s">
        <v>8323</v>
      </c>
      <c r="R1647" t="s">
        <v>8344</v>
      </c>
      <c r="S1647" s="9">
        <f t="shared" si="77"/>
        <v>41521.617361111108</v>
      </c>
    </row>
    <row r="1648" spans="1:19" ht="58" hidden="1" x14ac:dyDescent="0.3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75"/>
        <v>110</v>
      </c>
      <c r="P1648">
        <f t="shared" si="76"/>
        <v>26.55</v>
      </c>
      <c r="Q1648" t="s">
        <v>8323</v>
      </c>
      <c r="R1648" t="s">
        <v>8344</v>
      </c>
      <c r="S1648" s="9">
        <f t="shared" si="77"/>
        <v>41833.450266203705</v>
      </c>
    </row>
    <row r="1649" spans="1:19" ht="43.5" hidden="1" x14ac:dyDescent="0.3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75"/>
        <v>105</v>
      </c>
      <c r="P1649">
        <f t="shared" si="76"/>
        <v>113.83</v>
      </c>
      <c r="Q1649" t="s">
        <v>8323</v>
      </c>
      <c r="R1649" t="s">
        <v>8344</v>
      </c>
      <c r="S1649" s="9">
        <f t="shared" si="77"/>
        <v>41039.409456018519</v>
      </c>
    </row>
    <row r="1650" spans="1:19" ht="43.5" hidden="1" x14ac:dyDescent="0.3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75"/>
        <v>125</v>
      </c>
      <c r="P1650">
        <f t="shared" si="76"/>
        <v>32.01</v>
      </c>
      <c r="Q1650" t="s">
        <v>8323</v>
      </c>
      <c r="R1650" t="s">
        <v>8344</v>
      </c>
      <c r="S1650" s="9">
        <f t="shared" si="77"/>
        <v>40592.704652777778</v>
      </c>
    </row>
    <row r="1651" spans="1:19" ht="43.5" hidden="1" x14ac:dyDescent="0.3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75"/>
        <v>101</v>
      </c>
      <c r="P1651">
        <f t="shared" si="76"/>
        <v>47.19</v>
      </c>
      <c r="Q1651" t="s">
        <v>8323</v>
      </c>
      <c r="R1651" t="s">
        <v>8344</v>
      </c>
      <c r="S1651" s="9">
        <f t="shared" si="77"/>
        <v>41737.684664351851</v>
      </c>
    </row>
    <row r="1652" spans="1:19" ht="43.5" hidden="1" x14ac:dyDescent="0.3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75"/>
        <v>142</v>
      </c>
      <c r="P1652">
        <f t="shared" si="76"/>
        <v>88.47</v>
      </c>
      <c r="Q1652" t="s">
        <v>8323</v>
      </c>
      <c r="R1652" t="s">
        <v>8344</v>
      </c>
      <c r="S1652" s="9">
        <f t="shared" si="77"/>
        <v>41526.435613425929</v>
      </c>
    </row>
    <row r="1653" spans="1:19" ht="43.5" hidden="1" x14ac:dyDescent="0.3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75"/>
        <v>101</v>
      </c>
      <c r="P1653">
        <f t="shared" si="76"/>
        <v>100.75</v>
      </c>
      <c r="Q1653" t="s">
        <v>8323</v>
      </c>
      <c r="R1653" t="s">
        <v>8344</v>
      </c>
      <c r="S1653" s="9">
        <f t="shared" si="77"/>
        <v>40625.900694444441</v>
      </c>
    </row>
    <row r="1654" spans="1:19" ht="43.5" hidden="1" x14ac:dyDescent="0.3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75"/>
        <v>101</v>
      </c>
      <c r="P1654">
        <f t="shared" si="76"/>
        <v>64.709999999999994</v>
      </c>
      <c r="Q1654" t="s">
        <v>8323</v>
      </c>
      <c r="R1654" t="s">
        <v>8344</v>
      </c>
      <c r="S1654" s="9">
        <f t="shared" si="77"/>
        <v>41572.492974537039</v>
      </c>
    </row>
    <row r="1655" spans="1:19" ht="43.5" hidden="1" x14ac:dyDescent="0.3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75"/>
        <v>174</v>
      </c>
      <c r="P1655">
        <f t="shared" si="76"/>
        <v>51.85</v>
      </c>
      <c r="Q1655" t="s">
        <v>8323</v>
      </c>
      <c r="R1655" t="s">
        <v>8344</v>
      </c>
      <c r="S1655" s="9">
        <f t="shared" si="77"/>
        <v>40626.834444444445</v>
      </c>
    </row>
    <row r="1656" spans="1:19" ht="43.5" hidden="1" x14ac:dyDescent="0.3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75"/>
        <v>120</v>
      </c>
      <c r="P1656">
        <f t="shared" si="76"/>
        <v>38.79</v>
      </c>
      <c r="Q1656" t="s">
        <v>8323</v>
      </c>
      <c r="R1656" t="s">
        <v>8344</v>
      </c>
      <c r="S1656" s="9">
        <f t="shared" si="77"/>
        <v>40987.890740740739</v>
      </c>
    </row>
    <row r="1657" spans="1:19" ht="29" hidden="1" x14ac:dyDescent="0.3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75"/>
        <v>143</v>
      </c>
      <c r="P1657">
        <f t="shared" si="76"/>
        <v>44.65</v>
      </c>
      <c r="Q1657" t="s">
        <v>8323</v>
      </c>
      <c r="R1657" t="s">
        <v>8344</v>
      </c>
      <c r="S1657" s="9">
        <f t="shared" si="77"/>
        <v>40974.791898148149</v>
      </c>
    </row>
    <row r="1658" spans="1:19" ht="58" hidden="1" x14ac:dyDescent="0.3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75"/>
        <v>100</v>
      </c>
      <c r="P1658">
        <f t="shared" si="76"/>
        <v>156.77000000000001</v>
      </c>
      <c r="Q1658" t="s">
        <v>8323</v>
      </c>
      <c r="R1658" t="s">
        <v>8344</v>
      </c>
      <c r="S1658" s="9">
        <f t="shared" si="77"/>
        <v>41226.928842592592</v>
      </c>
    </row>
    <row r="1659" spans="1:19" ht="58" hidden="1" x14ac:dyDescent="0.3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75"/>
        <v>105</v>
      </c>
      <c r="P1659">
        <f t="shared" si="76"/>
        <v>118.7</v>
      </c>
      <c r="Q1659" t="s">
        <v>8323</v>
      </c>
      <c r="R1659" t="s">
        <v>8344</v>
      </c>
      <c r="S1659" s="9">
        <f t="shared" si="77"/>
        <v>41023.782037037039</v>
      </c>
    </row>
    <row r="1660" spans="1:19" ht="43.5" hidden="1" x14ac:dyDescent="0.3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75"/>
        <v>132</v>
      </c>
      <c r="P1660">
        <f t="shared" si="76"/>
        <v>74.150000000000006</v>
      </c>
      <c r="Q1660" t="s">
        <v>8323</v>
      </c>
      <c r="R1660" t="s">
        <v>8344</v>
      </c>
      <c r="S1660" s="9">
        <f t="shared" si="77"/>
        <v>41223.22184027778</v>
      </c>
    </row>
    <row r="1661" spans="1:19" ht="43.5" hidden="1" x14ac:dyDescent="0.3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75"/>
        <v>113</v>
      </c>
      <c r="P1661">
        <f t="shared" si="76"/>
        <v>12.53</v>
      </c>
      <c r="Q1661" t="s">
        <v>8323</v>
      </c>
      <c r="R1661" t="s">
        <v>8344</v>
      </c>
      <c r="S1661" s="9">
        <f t="shared" si="77"/>
        <v>41596.913437499999</v>
      </c>
    </row>
    <row r="1662" spans="1:19" ht="58" hidden="1" x14ac:dyDescent="0.3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75"/>
        <v>1254</v>
      </c>
      <c r="P1662">
        <f t="shared" si="76"/>
        <v>27.86</v>
      </c>
      <c r="Q1662" t="s">
        <v>8323</v>
      </c>
      <c r="R1662" t="s">
        <v>8344</v>
      </c>
      <c r="S1662" s="9">
        <f t="shared" si="77"/>
        <v>42459.693865740745</v>
      </c>
    </row>
    <row r="1663" spans="1:19" ht="72.5" hidden="1" x14ac:dyDescent="0.3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75"/>
        <v>103</v>
      </c>
      <c r="P1663">
        <f t="shared" si="76"/>
        <v>80.180000000000007</v>
      </c>
      <c r="Q1663" t="s">
        <v>8323</v>
      </c>
      <c r="R1663" t="s">
        <v>8344</v>
      </c>
      <c r="S1663" s="9">
        <f t="shared" si="77"/>
        <v>42343.998043981483</v>
      </c>
    </row>
    <row r="1664" spans="1:19" ht="58" hidden="1" x14ac:dyDescent="0.3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75"/>
        <v>103</v>
      </c>
      <c r="P1664">
        <f t="shared" si="76"/>
        <v>132.44</v>
      </c>
      <c r="Q1664" t="s">
        <v>8323</v>
      </c>
      <c r="R1664" t="s">
        <v>8344</v>
      </c>
      <c r="S1664" s="9">
        <f t="shared" si="77"/>
        <v>40848.198333333334</v>
      </c>
    </row>
    <row r="1665" spans="1:19" ht="43.5" hidden="1" x14ac:dyDescent="0.3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75"/>
        <v>108</v>
      </c>
      <c r="P1665">
        <f t="shared" si="76"/>
        <v>33.75</v>
      </c>
      <c r="Q1665" t="s">
        <v>8323</v>
      </c>
      <c r="R1665" t="s">
        <v>8344</v>
      </c>
      <c r="S1665" s="9">
        <f t="shared" si="77"/>
        <v>42006.02207175926</v>
      </c>
    </row>
    <row r="1666" spans="1:19" ht="43.5" hidden="1" x14ac:dyDescent="0.3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ref="O1666:O1729" si="78">ROUND((E1666/D1666)*100,0)</f>
        <v>122</v>
      </c>
      <c r="P1666">
        <f t="shared" si="76"/>
        <v>34.380000000000003</v>
      </c>
      <c r="Q1666" t="s">
        <v>8323</v>
      </c>
      <c r="R1666" t="s">
        <v>8344</v>
      </c>
      <c r="S1666" s="9">
        <f t="shared" si="77"/>
        <v>40939.761782407404</v>
      </c>
    </row>
    <row r="1667" spans="1:19" ht="43.5" hidden="1" x14ac:dyDescent="0.3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si="78"/>
        <v>119</v>
      </c>
      <c r="P1667">
        <f t="shared" ref="P1667:P1730" si="79">IFERROR(ROUND(E1667/L1667,2),0)</f>
        <v>44.96</v>
      </c>
      <c r="Q1667" t="s">
        <v>8323</v>
      </c>
      <c r="R1667" t="s">
        <v>8344</v>
      </c>
      <c r="S1667" s="9">
        <f t="shared" ref="S1667:S1730" si="80">(((J1667/60)/60)/24)+DATE(1970,1,1)</f>
        <v>40564.649456018517</v>
      </c>
    </row>
    <row r="1668" spans="1:19" ht="43.5" hidden="1" x14ac:dyDescent="0.3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78"/>
        <v>161</v>
      </c>
      <c r="P1668">
        <f t="shared" si="79"/>
        <v>41.04</v>
      </c>
      <c r="Q1668" t="s">
        <v>8323</v>
      </c>
      <c r="R1668" t="s">
        <v>8344</v>
      </c>
      <c r="S1668" s="9">
        <f t="shared" si="80"/>
        <v>41331.253159722226</v>
      </c>
    </row>
    <row r="1669" spans="1:19" ht="43.5" hidden="1" x14ac:dyDescent="0.3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78"/>
        <v>127</v>
      </c>
      <c r="P1669">
        <f t="shared" si="79"/>
        <v>52.6</v>
      </c>
      <c r="Q1669" t="s">
        <v>8323</v>
      </c>
      <c r="R1669" t="s">
        <v>8344</v>
      </c>
      <c r="S1669" s="9">
        <f t="shared" si="80"/>
        <v>41682.0705787037</v>
      </c>
    </row>
    <row r="1670" spans="1:19" ht="43.5" hidden="1" x14ac:dyDescent="0.3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78"/>
        <v>103</v>
      </c>
      <c r="P1670">
        <f t="shared" si="79"/>
        <v>70.78</v>
      </c>
      <c r="Q1670" t="s">
        <v>8323</v>
      </c>
      <c r="R1670" t="s">
        <v>8344</v>
      </c>
      <c r="S1670" s="9">
        <f t="shared" si="80"/>
        <v>40845.14975694444</v>
      </c>
    </row>
    <row r="1671" spans="1:19" ht="58" hidden="1" x14ac:dyDescent="0.3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78"/>
        <v>140</v>
      </c>
      <c r="P1671">
        <f t="shared" si="79"/>
        <v>53.75</v>
      </c>
      <c r="Q1671" t="s">
        <v>8323</v>
      </c>
      <c r="R1671" t="s">
        <v>8344</v>
      </c>
      <c r="S1671" s="9">
        <f t="shared" si="80"/>
        <v>42461.885138888887</v>
      </c>
    </row>
    <row r="1672" spans="1:19" ht="58" hidden="1" x14ac:dyDescent="0.3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78"/>
        <v>103</v>
      </c>
      <c r="P1672">
        <f t="shared" si="79"/>
        <v>44.61</v>
      </c>
      <c r="Q1672" t="s">
        <v>8323</v>
      </c>
      <c r="R1672" t="s">
        <v>8344</v>
      </c>
      <c r="S1672" s="9">
        <f t="shared" si="80"/>
        <v>40313.930543981485</v>
      </c>
    </row>
    <row r="1673" spans="1:19" ht="29" hidden="1" x14ac:dyDescent="0.3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78"/>
        <v>101</v>
      </c>
      <c r="P1673">
        <f t="shared" si="79"/>
        <v>26.15</v>
      </c>
      <c r="Q1673" t="s">
        <v>8323</v>
      </c>
      <c r="R1673" t="s">
        <v>8344</v>
      </c>
      <c r="S1673" s="9">
        <f t="shared" si="80"/>
        <v>42553.54414351852</v>
      </c>
    </row>
    <row r="1674" spans="1:19" ht="43.5" hidden="1" x14ac:dyDescent="0.3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78"/>
        <v>113</v>
      </c>
      <c r="P1674">
        <f t="shared" si="79"/>
        <v>39.18</v>
      </c>
      <c r="Q1674" t="s">
        <v>8323</v>
      </c>
      <c r="R1674" t="s">
        <v>8344</v>
      </c>
      <c r="S1674" s="9">
        <f t="shared" si="80"/>
        <v>41034.656597222223</v>
      </c>
    </row>
    <row r="1675" spans="1:19" ht="43.5" hidden="1" x14ac:dyDescent="0.3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78"/>
        <v>128</v>
      </c>
      <c r="P1675">
        <f t="shared" si="79"/>
        <v>45.59</v>
      </c>
      <c r="Q1675" t="s">
        <v>8323</v>
      </c>
      <c r="R1675" t="s">
        <v>8344</v>
      </c>
      <c r="S1675" s="9">
        <f t="shared" si="80"/>
        <v>42039.878379629634</v>
      </c>
    </row>
    <row r="1676" spans="1:19" ht="43.5" hidden="1" x14ac:dyDescent="0.3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78"/>
        <v>202</v>
      </c>
      <c r="P1676">
        <f t="shared" si="79"/>
        <v>89.25</v>
      </c>
      <c r="Q1676" t="s">
        <v>8323</v>
      </c>
      <c r="R1676" t="s">
        <v>8344</v>
      </c>
      <c r="S1676" s="9">
        <f t="shared" si="80"/>
        <v>42569.605393518519</v>
      </c>
    </row>
    <row r="1677" spans="1:19" ht="29" hidden="1" x14ac:dyDescent="0.3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78"/>
        <v>137</v>
      </c>
      <c r="P1677">
        <f t="shared" si="79"/>
        <v>40.42</v>
      </c>
      <c r="Q1677" t="s">
        <v>8323</v>
      </c>
      <c r="R1677" t="s">
        <v>8344</v>
      </c>
      <c r="S1677" s="9">
        <f t="shared" si="80"/>
        <v>40802.733101851853</v>
      </c>
    </row>
    <row r="1678" spans="1:19" ht="29" hidden="1" x14ac:dyDescent="0.3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78"/>
        <v>115</v>
      </c>
      <c r="P1678">
        <f t="shared" si="79"/>
        <v>82.38</v>
      </c>
      <c r="Q1678" t="s">
        <v>8323</v>
      </c>
      <c r="R1678" t="s">
        <v>8344</v>
      </c>
      <c r="S1678" s="9">
        <f t="shared" si="80"/>
        <v>40973.72623842593</v>
      </c>
    </row>
    <row r="1679" spans="1:19" ht="43.5" hidden="1" x14ac:dyDescent="0.3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78"/>
        <v>112</v>
      </c>
      <c r="P1679">
        <f t="shared" si="79"/>
        <v>159.52000000000001</v>
      </c>
      <c r="Q1679" t="s">
        <v>8323</v>
      </c>
      <c r="R1679" t="s">
        <v>8344</v>
      </c>
      <c r="S1679" s="9">
        <f t="shared" si="80"/>
        <v>42416.407129629632</v>
      </c>
    </row>
    <row r="1680" spans="1:19" ht="43.5" hidden="1" x14ac:dyDescent="0.3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78"/>
        <v>118</v>
      </c>
      <c r="P1680">
        <f t="shared" si="79"/>
        <v>36.24</v>
      </c>
      <c r="Q1680" t="s">
        <v>8323</v>
      </c>
      <c r="R1680" t="s">
        <v>8344</v>
      </c>
      <c r="S1680" s="9">
        <f t="shared" si="80"/>
        <v>41662.854988425926</v>
      </c>
    </row>
    <row r="1681" spans="1:19" ht="58" hidden="1" x14ac:dyDescent="0.3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78"/>
        <v>175</v>
      </c>
      <c r="P1681">
        <f t="shared" si="79"/>
        <v>62.5</v>
      </c>
      <c r="Q1681" t="s">
        <v>8323</v>
      </c>
      <c r="R1681" t="s">
        <v>8344</v>
      </c>
      <c r="S1681" s="9">
        <f t="shared" si="80"/>
        <v>40723.068807870368</v>
      </c>
    </row>
    <row r="1682" spans="1:19" ht="29" hidden="1" x14ac:dyDescent="0.3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78"/>
        <v>118</v>
      </c>
      <c r="P1682">
        <f t="shared" si="79"/>
        <v>47</v>
      </c>
      <c r="Q1682" t="s">
        <v>8323</v>
      </c>
      <c r="R1682" t="s">
        <v>8344</v>
      </c>
      <c r="S1682" s="9">
        <f t="shared" si="80"/>
        <v>41802.757719907408</v>
      </c>
    </row>
    <row r="1683" spans="1:19" ht="58" hidden="1" x14ac:dyDescent="0.3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78"/>
        <v>101</v>
      </c>
      <c r="P1683">
        <f t="shared" si="79"/>
        <v>74.58</v>
      </c>
      <c r="Q1683" t="s">
        <v>8323</v>
      </c>
      <c r="R1683" t="s">
        <v>8345</v>
      </c>
      <c r="S1683" s="9">
        <f t="shared" si="80"/>
        <v>42774.121342592596</v>
      </c>
    </row>
    <row r="1684" spans="1:19" ht="43.5" hidden="1" x14ac:dyDescent="0.3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78"/>
        <v>0</v>
      </c>
      <c r="P1684">
        <f t="shared" si="79"/>
        <v>0</v>
      </c>
      <c r="Q1684" t="s">
        <v>8323</v>
      </c>
      <c r="R1684" t="s">
        <v>8345</v>
      </c>
      <c r="S1684" s="9">
        <f t="shared" si="80"/>
        <v>42779.21365740741</v>
      </c>
    </row>
    <row r="1685" spans="1:19" ht="43.5" hidden="1" x14ac:dyDescent="0.3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78"/>
        <v>22</v>
      </c>
      <c r="P1685">
        <f t="shared" si="79"/>
        <v>76</v>
      </c>
      <c r="Q1685" t="s">
        <v>8323</v>
      </c>
      <c r="R1685" t="s">
        <v>8345</v>
      </c>
      <c r="S1685" s="9">
        <f t="shared" si="80"/>
        <v>42808.781689814816</v>
      </c>
    </row>
    <row r="1686" spans="1:19" ht="29" hidden="1" x14ac:dyDescent="0.3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78"/>
        <v>109</v>
      </c>
      <c r="P1686">
        <f t="shared" si="79"/>
        <v>86.44</v>
      </c>
      <c r="Q1686" t="s">
        <v>8323</v>
      </c>
      <c r="R1686" t="s">
        <v>8345</v>
      </c>
      <c r="S1686" s="9">
        <f t="shared" si="80"/>
        <v>42783.815289351856</v>
      </c>
    </row>
    <row r="1687" spans="1:19" ht="43.5" hidden="1" x14ac:dyDescent="0.3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78"/>
        <v>103</v>
      </c>
      <c r="P1687">
        <f t="shared" si="79"/>
        <v>24</v>
      </c>
      <c r="Q1687" t="s">
        <v>8323</v>
      </c>
      <c r="R1687" t="s">
        <v>8345</v>
      </c>
      <c r="S1687" s="9">
        <f t="shared" si="80"/>
        <v>42788.2502662037</v>
      </c>
    </row>
    <row r="1688" spans="1:19" ht="43.5" hidden="1" x14ac:dyDescent="0.3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78"/>
        <v>0</v>
      </c>
      <c r="P1688">
        <f t="shared" si="79"/>
        <v>18</v>
      </c>
      <c r="Q1688" t="s">
        <v>8323</v>
      </c>
      <c r="R1688" t="s">
        <v>8345</v>
      </c>
      <c r="S1688" s="9">
        <f t="shared" si="80"/>
        <v>42792.843969907408</v>
      </c>
    </row>
    <row r="1689" spans="1:19" ht="43.5" hidden="1" x14ac:dyDescent="0.3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78"/>
        <v>31</v>
      </c>
      <c r="P1689">
        <f t="shared" si="79"/>
        <v>80.13</v>
      </c>
      <c r="Q1689" t="s">
        <v>8323</v>
      </c>
      <c r="R1689" t="s">
        <v>8345</v>
      </c>
      <c r="S1689" s="9">
        <f t="shared" si="80"/>
        <v>42802.046817129631</v>
      </c>
    </row>
    <row r="1690" spans="1:19" ht="58" hidden="1" x14ac:dyDescent="0.3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78"/>
        <v>44</v>
      </c>
      <c r="P1690">
        <f t="shared" si="79"/>
        <v>253.14</v>
      </c>
      <c r="Q1690" t="s">
        <v>8323</v>
      </c>
      <c r="R1690" t="s">
        <v>8345</v>
      </c>
      <c r="S1690" s="9">
        <f t="shared" si="80"/>
        <v>42804.534652777773</v>
      </c>
    </row>
    <row r="1691" spans="1:19" ht="29" hidden="1" x14ac:dyDescent="0.3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78"/>
        <v>100</v>
      </c>
      <c r="P1691">
        <f t="shared" si="79"/>
        <v>171.43</v>
      </c>
      <c r="Q1691" t="s">
        <v>8323</v>
      </c>
      <c r="R1691" t="s">
        <v>8345</v>
      </c>
      <c r="S1691" s="9">
        <f t="shared" si="80"/>
        <v>42780.942476851851</v>
      </c>
    </row>
    <row r="1692" spans="1:19" ht="43.5" hidden="1" x14ac:dyDescent="0.3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78"/>
        <v>25</v>
      </c>
      <c r="P1692">
        <f t="shared" si="79"/>
        <v>57.73</v>
      </c>
      <c r="Q1692" t="s">
        <v>8323</v>
      </c>
      <c r="R1692" t="s">
        <v>8345</v>
      </c>
      <c r="S1692" s="9">
        <f t="shared" si="80"/>
        <v>42801.43104166667</v>
      </c>
    </row>
    <row r="1693" spans="1:19" ht="43.5" hidden="1" x14ac:dyDescent="0.3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78"/>
        <v>33</v>
      </c>
      <c r="P1693">
        <f t="shared" si="79"/>
        <v>264.26</v>
      </c>
      <c r="Q1693" t="s">
        <v>8323</v>
      </c>
      <c r="R1693" t="s">
        <v>8345</v>
      </c>
      <c r="S1693" s="9">
        <f t="shared" si="80"/>
        <v>42795.701481481476</v>
      </c>
    </row>
    <row r="1694" spans="1:19" ht="43.5" hidden="1" x14ac:dyDescent="0.3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78"/>
        <v>48</v>
      </c>
      <c r="P1694">
        <f t="shared" si="79"/>
        <v>159.33000000000001</v>
      </c>
      <c r="Q1694" t="s">
        <v>8323</v>
      </c>
      <c r="R1694" t="s">
        <v>8345</v>
      </c>
      <c r="S1694" s="9">
        <f t="shared" si="80"/>
        <v>42788.151238425926</v>
      </c>
    </row>
    <row r="1695" spans="1:19" ht="43.5" hidden="1" x14ac:dyDescent="0.3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78"/>
        <v>9</v>
      </c>
      <c r="P1695">
        <f t="shared" si="79"/>
        <v>35</v>
      </c>
      <c r="Q1695" t="s">
        <v>8323</v>
      </c>
      <c r="R1695" t="s">
        <v>8345</v>
      </c>
      <c r="S1695" s="9">
        <f t="shared" si="80"/>
        <v>42803.920277777783</v>
      </c>
    </row>
    <row r="1696" spans="1:19" ht="43.5" hidden="1" x14ac:dyDescent="0.3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78"/>
        <v>0</v>
      </c>
      <c r="P1696">
        <f t="shared" si="79"/>
        <v>5</v>
      </c>
      <c r="Q1696" t="s">
        <v>8323</v>
      </c>
      <c r="R1696" t="s">
        <v>8345</v>
      </c>
      <c r="S1696" s="9">
        <f t="shared" si="80"/>
        <v>42791.669837962967</v>
      </c>
    </row>
    <row r="1697" spans="1:19" ht="58" hidden="1" x14ac:dyDescent="0.3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78"/>
        <v>12</v>
      </c>
      <c r="P1697">
        <f t="shared" si="79"/>
        <v>61.09</v>
      </c>
      <c r="Q1697" t="s">
        <v>8323</v>
      </c>
      <c r="R1697" t="s">
        <v>8345</v>
      </c>
      <c r="S1697" s="9">
        <f t="shared" si="80"/>
        <v>42801.031412037039</v>
      </c>
    </row>
    <row r="1698" spans="1:19" ht="58" hidden="1" x14ac:dyDescent="0.3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78"/>
        <v>0</v>
      </c>
      <c r="P1698">
        <f t="shared" si="79"/>
        <v>0</v>
      </c>
      <c r="Q1698" t="s">
        <v>8323</v>
      </c>
      <c r="R1698" t="s">
        <v>8345</v>
      </c>
      <c r="S1698" s="9">
        <f t="shared" si="80"/>
        <v>42796.069571759261</v>
      </c>
    </row>
    <row r="1699" spans="1:19" ht="43.5" hidden="1" x14ac:dyDescent="0.3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78"/>
        <v>20</v>
      </c>
      <c r="P1699">
        <f t="shared" si="79"/>
        <v>114.82</v>
      </c>
      <c r="Q1699" t="s">
        <v>8323</v>
      </c>
      <c r="R1699" t="s">
        <v>8345</v>
      </c>
      <c r="S1699" s="9">
        <f t="shared" si="80"/>
        <v>42805.032962962956</v>
      </c>
    </row>
    <row r="1700" spans="1:19" ht="72.5" hidden="1" x14ac:dyDescent="0.3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78"/>
        <v>0</v>
      </c>
      <c r="P1700">
        <f t="shared" si="79"/>
        <v>0</v>
      </c>
      <c r="Q1700" t="s">
        <v>8323</v>
      </c>
      <c r="R1700" t="s">
        <v>8345</v>
      </c>
      <c r="S1700" s="9">
        <f t="shared" si="80"/>
        <v>42796.207870370374</v>
      </c>
    </row>
    <row r="1701" spans="1:19" ht="58" hidden="1" x14ac:dyDescent="0.3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78"/>
        <v>4</v>
      </c>
      <c r="P1701">
        <f t="shared" si="79"/>
        <v>54</v>
      </c>
      <c r="Q1701" t="s">
        <v>8323</v>
      </c>
      <c r="R1701" t="s">
        <v>8345</v>
      </c>
      <c r="S1701" s="9">
        <f t="shared" si="80"/>
        <v>42806.863946759258</v>
      </c>
    </row>
    <row r="1702" spans="1:19" ht="43.5" hidden="1" x14ac:dyDescent="0.3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78"/>
        <v>26</v>
      </c>
      <c r="P1702">
        <f t="shared" si="79"/>
        <v>65.97</v>
      </c>
      <c r="Q1702" t="s">
        <v>8323</v>
      </c>
      <c r="R1702" t="s">
        <v>8345</v>
      </c>
      <c r="S1702" s="9">
        <f t="shared" si="80"/>
        <v>42796.071643518517</v>
      </c>
    </row>
    <row r="1703" spans="1:19" ht="43.5" hidden="1" x14ac:dyDescent="0.3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78"/>
        <v>0</v>
      </c>
      <c r="P1703">
        <f t="shared" si="79"/>
        <v>5</v>
      </c>
      <c r="Q1703" t="s">
        <v>8323</v>
      </c>
      <c r="R1703" t="s">
        <v>8345</v>
      </c>
      <c r="S1703" s="9">
        <f t="shared" si="80"/>
        <v>41989.664409722223</v>
      </c>
    </row>
    <row r="1704" spans="1:19" ht="29" hidden="1" x14ac:dyDescent="0.35">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78"/>
        <v>0</v>
      </c>
      <c r="P1704">
        <f t="shared" si="79"/>
        <v>1</v>
      </c>
      <c r="Q1704" t="s">
        <v>8323</v>
      </c>
      <c r="R1704" t="s">
        <v>8345</v>
      </c>
      <c r="S1704" s="9">
        <f t="shared" si="80"/>
        <v>42063.869791666672</v>
      </c>
    </row>
    <row r="1705" spans="1:19" ht="43.5" hidden="1" x14ac:dyDescent="0.3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78"/>
        <v>1</v>
      </c>
      <c r="P1705">
        <f t="shared" si="79"/>
        <v>25.5</v>
      </c>
      <c r="Q1705" t="s">
        <v>8323</v>
      </c>
      <c r="R1705" t="s">
        <v>8345</v>
      </c>
      <c r="S1705" s="9">
        <f t="shared" si="80"/>
        <v>42187.281678240746</v>
      </c>
    </row>
    <row r="1706" spans="1:19" ht="43.5" hidden="1" x14ac:dyDescent="0.3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78"/>
        <v>65</v>
      </c>
      <c r="P1706">
        <f t="shared" si="79"/>
        <v>118.36</v>
      </c>
      <c r="Q1706" t="s">
        <v>8323</v>
      </c>
      <c r="R1706" t="s">
        <v>8345</v>
      </c>
      <c r="S1706" s="9">
        <f t="shared" si="80"/>
        <v>42021.139733796299</v>
      </c>
    </row>
    <row r="1707" spans="1:19" ht="43.5" hidden="1" x14ac:dyDescent="0.3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78"/>
        <v>0</v>
      </c>
      <c r="P1707">
        <f t="shared" si="79"/>
        <v>0</v>
      </c>
      <c r="Q1707" t="s">
        <v>8323</v>
      </c>
      <c r="R1707" t="s">
        <v>8345</v>
      </c>
      <c r="S1707" s="9">
        <f t="shared" si="80"/>
        <v>42245.016736111109</v>
      </c>
    </row>
    <row r="1708" spans="1:19" ht="43.5" hidden="1" x14ac:dyDescent="0.3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78"/>
        <v>0</v>
      </c>
      <c r="P1708">
        <f t="shared" si="79"/>
        <v>0</v>
      </c>
      <c r="Q1708" t="s">
        <v>8323</v>
      </c>
      <c r="R1708" t="s">
        <v>8345</v>
      </c>
      <c r="S1708" s="9">
        <f t="shared" si="80"/>
        <v>42179.306388888886</v>
      </c>
    </row>
    <row r="1709" spans="1:19" ht="43.5" hidden="1" x14ac:dyDescent="0.3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78"/>
        <v>10</v>
      </c>
      <c r="P1709">
        <f t="shared" si="79"/>
        <v>54.11</v>
      </c>
      <c r="Q1709" t="s">
        <v>8323</v>
      </c>
      <c r="R1709" t="s">
        <v>8345</v>
      </c>
      <c r="S1709" s="9">
        <f t="shared" si="80"/>
        <v>42427.721006944441</v>
      </c>
    </row>
    <row r="1710" spans="1:19" ht="58" hidden="1" x14ac:dyDescent="0.3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78"/>
        <v>0</v>
      </c>
      <c r="P1710">
        <f t="shared" si="79"/>
        <v>0</v>
      </c>
      <c r="Q1710" t="s">
        <v>8323</v>
      </c>
      <c r="R1710" t="s">
        <v>8345</v>
      </c>
      <c r="S1710" s="9">
        <f t="shared" si="80"/>
        <v>42451.866967592592</v>
      </c>
    </row>
    <row r="1711" spans="1:19" ht="43.5" hidden="1" x14ac:dyDescent="0.3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78"/>
        <v>5</v>
      </c>
      <c r="P1711">
        <f t="shared" si="79"/>
        <v>21.25</v>
      </c>
      <c r="Q1711" t="s">
        <v>8323</v>
      </c>
      <c r="R1711" t="s">
        <v>8345</v>
      </c>
      <c r="S1711" s="9">
        <f t="shared" si="80"/>
        <v>41841.56381944444</v>
      </c>
    </row>
    <row r="1712" spans="1:19" ht="29" hidden="1" x14ac:dyDescent="0.3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78"/>
        <v>1</v>
      </c>
      <c r="P1712">
        <f t="shared" si="79"/>
        <v>34</v>
      </c>
      <c r="Q1712" t="s">
        <v>8323</v>
      </c>
      <c r="R1712" t="s">
        <v>8345</v>
      </c>
      <c r="S1712" s="9">
        <f t="shared" si="80"/>
        <v>42341.59129629629</v>
      </c>
    </row>
    <row r="1713" spans="1:19" ht="43.5" hidden="1" x14ac:dyDescent="0.3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78"/>
        <v>11</v>
      </c>
      <c r="P1713">
        <f t="shared" si="79"/>
        <v>525</v>
      </c>
      <c r="Q1713" t="s">
        <v>8323</v>
      </c>
      <c r="R1713" t="s">
        <v>8345</v>
      </c>
      <c r="S1713" s="9">
        <f t="shared" si="80"/>
        <v>41852.646226851852</v>
      </c>
    </row>
    <row r="1714" spans="1:19" ht="58" hidden="1" x14ac:dyDescent="0.3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78"/>
        <v>0</v>
      </c>
      <c r="P1714">
        <f t="shared" si="79"/>
        <v>0</v>
      </c>
      <c r="Q1714" t="s">
        <v>8323</v>
      </c>
      <c r="R1714" t="s">
        <v>8345</v>
      </c>
      <c r="S1714" s="9">
        <f t="shared" si="80"/>
        <v>42125.913807870369</v>
      </c>
    </row>
    <row r="1715" spans="1:19" ht="58" hidden="1" x14ac:dyDescent="0.35">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78"/>
        <v>2</v>
      </c>
      <c r="P1715">
        <f t="shared" si="79"/>
        <v>50</v>
      </c>
      <c r="Q1715" t="s">
        <v>8323</v>
      </c>
      <c r="R1715" t="s">
        <v>8345</v>
      </c>
      <c r="S1715" s="9">
        <f t="shared" si="80"/>
        <v>41887.801064814819</v>
      </c>
    </row>
    <row r="1716" spans="1:19" ht="43.5" hidden="1" x14ac:dyDescent="0.3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78"/>
        <v>8</v>
      </c>
      <c r="P1716">
        <f t="shared" si="79"/>
        <v>115.71</v>
      </c>
      <c r="Q1716" t="s">
        <v>8323</v>
      </c>
      <c r="R1716" t="s">
        <v>8345</v>
      </c>
      <c r="S1716" s="9">
        <f t="shared" si="80"/>
        <v>42095.918530092589</v>
      </c>
    </row>
    <row r="1717" spans="1:19" ht="43.5" hidden="1" x14ac:dyDescent="0.3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78"/>
        <v>0</v>
      </c>
      <c r="P1717">
        <f t="shared" si="79"/>
        <v>5.5</v>
      </c>
      <c r="Q1717" t="s">
        <v>8323</v>
      </c>
      <c r="R1717" t="s">
        <v>8345</v>
      </c>
      <c r="S1717" s="9">
        <f t="shared" si="80"/>
        <v>42064.217418981483</v>
      </c>
    </row>
    <row r="1718" spans="1:19" ht="58" hidden="1" x14ac:dyDescent="0.3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78"/>
        <v>8</v>
      </c>
      <c r="P1718">
        <f t="shared" si="79"/>
        <v>50</v>
      </c>
      <c r="Q1718" t="s">
        <v>8323</v>
      </c>
      <c r="R1718" t="s">
        <v>8345</v>
      </c>
      <c r="S1718" s="9">
        <f t="shared" si="80"/>
        <v>42673.577534722222</v>
      </c>
    </row>
    <row r="1719" spans="1:19" ht="43.5" hidden="1" x14ac:dyDescent="0.3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78"/>
        <v>43</v>
      </c>
      <c r="P1719">
        <f t="shared" si="79"/>
        <v>34.020000000000003</v>
      </c>
      <c r="Q1719" t="s">
        <v>8323</v>
      </c>
      <c r="R1719" t="s">
        <v>8345</v>
      </c>
      <c r="S1719" s="9">
        <f t="shared" si="80"/>
        <v>42460.98192129629</v>
      </c>
    </row>
    <row r="1720" spans="1:19" hidden="1" x14ac:dyDescent="0.3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78"/>
        <v>0</v>
      </c>
      <c r="P1720">
        <f t="shared" si="79"/>
        <v>37.5</v>
      </c>
      <c r="Q1720" t="s">
        <v>8323</v>
      </c>
      <c r="R1720" t="s">
        <v>8345</v>
      </c>
      <c r="S1720" s="9">
        <f t="shared" si="80"/>
        <v>42460.610520833332</v>
      </c>
    </row>
    <row r="1721" spans="1:19" ht="43.5" hidden="1" x14ac:dyDescent="0.3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78"/>
        <v>1</v>
      </c>
      <c r="P1721">
        <f t="shared" si="79"/>
        <v>11.67</v>
      </c>
      <c r="Q1721" t="s">
        <v>8323</v>
      </c>
      <c r="R1721" t="s">
        <v>8345</v>
      </c>
      <c r="S1721" s="9">
        <f t="shared" si="80"/>
        <v>41869.534618055557</v>
      </c>
    </row>
    <row r="1722" spans="1:19" ht="43.5" hidden="1" x14ac:dyDescent="0.3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78"/>
        <v>6</v>
      </c>
      <c r="P1722">
        <f t="shared" si="79"/>
        <v>28.13</v>
      </c>
      <c r="Q1722" t="s">
        <v>8323</v>
      </c>
      <c r="R1722" t="s">
        <v>8345</v>
      </c>
      <c r="S1722" s="9">
        <f t="shared" si="80"/>
        <v>41922.783229166671</v>
      </c>
    </row>
    <row r="1723" spans="1:19" ht="43.5" hidden="1" x14ac:dyDescent="0.3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78"/>
        <v>0</v>
      </c>
      <c r="P1723">
        <f t="shared" si="79"/>
        <v>0</v>
      </c>
      <c r="Q1723" t="s">
        <v>8323</v>
      </c>
      <c r="R1723" t="s">
        <v>8345</v>
      </c>
      <c r="S1723" s="9">
        <f t="shared" si="80"/>
        <v>42319.461377314816</v>
      </c>
    </row>
    <row r="1724" spans="1:19" ht="43.5" hidden="1" x14ac:dyDescent="0.3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78"/>
        <v>0</v>
      </c>
      <c r="P1724">
        <f t="shared" si="79"/>
        <v>1</v>
      </c>
      <c r="Q1724" t="s">
        <v>8323</v>
      </c>
      <c r="R1724" t="s">
        <v>8345</v>
      </c>
      <c r="S1724" s="9">
        <f t="shared" si="80"/>
        <v>42425.960983796293</v>
      </c>
    </row>
    <row r="1725" spans="1:19" ht="58" hidden="1" x14ac:dyDescent="0.3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78"/>
        <v>7</v>
      </c>
      <c r="P1725">
        <f t="shared" si="79"/>
        <v>216.67</v>
      </c>
      <c r="Q1725" t="s">
        <v>8323</v>
      </c>
      <c r="R1725" t="s">
        <v>8345</v>
      </c>
      <c r="S1725" s="9">
        <f t="shared" si="80"/>
        <v>42129.82540509259</v>
      </c>
    </row>
    <row r="1726" spans="1:19" ht="43.5" hidden="1" x14ac:dyDescent="0.3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78"/>
        <v>1</v>
      </c>
      <c r="P1726">
        <f t="shared" si="79"/>
        <v>8.75</v>
      </c>
      <c r="Q1726" t="s">
        <v>8323</v>
      </c>
      <c r="R1726" t="s">
        <v>8345</v>
      </c>
      <c r="S1726" s="9">
        <f t="shared" si="80"/>
        <v>41912.932430555556</v>
      </c>
    </row>
    <row r="1727" spans="1:19" ht="43.5" hidden="1" x14ac:dyDescent="0.3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78"/>
        <v>10</v>
      </c>
      <c r="P1727">
        <f t="shared" si="79"/>
        <v>62.22</v>
      </c>
      <c r="Q1727" t="s">
        <v>8323</v>
      </c>
      <c r="R1727" t="s">
        <v>8345</v>
      </c>
      <c r="S1727" s="9">
        <f t="shared" si="80"/>
        <v>41845.968159722222</v>
      </c>
    </row>
    <row r="1728" spans="1:19" ht="29" hidden="1" x14ac:dyDescent="0.3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78"/>
        <v>34</v>
      </c>
      <c r="P1728">
        <f t="shared" si="79"/>
        <v>137.25</v>
      </c>
      <c r="Q1728" t="s">
        <v>8323</v>
      </c>
      <c r="R1728" t="s">
        <v>8345</v>
      </c>
      <c r="S1728" s="9">
        <f t="shared" si="80"/>
        <v>41788.919722222221</v>
      </c>
    </row>
    <row r="1729" spans="1:19" ht="43.5" hidden="1" x14ac:dyDescent="0.3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78"/>
        <v>0</v>
      </c>
      <c r="P1729">
        <f t="shared" si="79"/>
        <v>1</v>
      </c>
      <c r="Q1729" t="s">
        <v>8323</v>
      </c>
      <c r="R1729" t="s">
        <v>8345</v>
      </c>
      <c r="S1729" s="9">
        <f t="shared" si="80"/>
        <v>42044.927974537044</v>
      </c>
    </row>
    <row r="1730" spans="1:19" ht="43.5" hidden="1" x14ac:dyDescent="0.3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ref="O1730:O1793" si="81">ROUND((E1730/D1730)*100,0)</f>
        <v>68</v>
      </c>
      <c r="P1730">
        <f t="shared" si="79"/>
        <v>122.14</v>
      </c>
      <c r="Q1730" t="s">
        <v>8323</v>
      </c>
      <c r="R1730" t="s">
        <v>8345</v>
      </c>
      <c r="S1730" s="9">
        <f t="shared" si="80"/>
        <v>42268.625856481478</v>
      </c>
    </row>
    <row r="1731" spans="1:19" ht="43.5" hidden="1" x14ac:dyDescent="0.3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si="81"/>
        <v>0</v>
      </c>
      <c r="P1731">
        <f t="shared" ref="P1731:P1794" si="82">IFERROR(ROUND(E1731/L1731,2),0)</f>
        <v>0</v>
      </c>
      <c r="Q1731" t="s">
        <v>8323</v>
      </c>
      <c r="R1731" t="s">
        <v>8345</v>
      </c>
      <c r="S1731" s="9">
        <f t="shared" ref="S1731:S1794" si="83">(((J1731/60)/60)/24)+DATE(1970,1,1)</f>
        <v>42471.052152777775</v>
      </c>
    </row>
    <row r="1732" spans="1:19" ht="43.5" hidden="1" x14ac:dyDescent="0.3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81"/>
        <v>0</v>
      </c>
      <c r="P1732">
        <f t="shared" si="82"/>
        <v>0</v>
      </c>
      <c r="Q1732" t="s">
        <v>8323</v>
      </c>
      <c r="R1732" t="s">
        <v>8345</v>
      </c>
      <c r="S1732" s="9">
        <f t="shared" si="83"/>
        <v>42272.087766203709</v>
      </c>
    </row>
    <row r="1733" spans="1:19" ht="29" hidden="1" x14ac:dyDescent="0.3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81"/>
        <v>0</v>
      </c>
      <c r="P1733">
        <f t="shared" si="82"/>
        <v>0</v>
      </c>
      <c r="Q1733" t="s">
        <v>8323</v>
      </c>
      <c r="R1733" t="s">
        <v>8345</v>
      </c>
      <c r="S1733" s="9">
        <f t="shared" si="83"/>
        <v>42152.906851851847</v>
      </c>
    </row>
    <row r="1734" spans="1:19" ht="43.5" hidden="1" x14ac:dyDescent="0.3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81"/>
        <v>0</v>
      </c>
      <c r="P1734">
        <f t="shared" si="82"/>
        <v>0</v>
      </c>
      <c r="Q1734" t="s">
        <v>8323</v>
      </c>
      <c r="R1734" t="s">
        <v>8345</v>
      </c>
      <c r="S1734" s="9">
        <f t="shared" si="83"/>
        <v>42325.683807870373</v>
      </c>
    </row>
    <row r="1735" spans="1:19" ht="43.5" hidden="1" x14ac:dyDescent="0.3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81"/>
        <v>0</v>
      </c>
      <c r="P1735">
        <f t="shared" si="82"/>
        <v>0</v>
      </c>
      <c r="Q1735" t="s">
        <v>8323</v>
      </c>
      <c r="R1735" t="s">
        <v>8345</v>
      </c>
      <c r="S1735" s="9">
        <f t="shared" si="83"/>
        <v>42614.675625000003</v>
      </c>
    </row>
    <row r="1736" spans="1:19" ht="43.5" hidden="1" x14ac:dyDescent="0.3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81"/>
        <v>0</v>
      </c>
      <c r="P1736">
        <f t="shared" si="82"/>
        <v>1</v>
      </c>
      <c r="Q1736" t="s">
        <v>8323</v>
      </c>
      <c r="R1736" t="s">
        <v>8345</v>
      </c>
      <c r="S1736" s="9">
        <f t="shared" si="83"/>
        <v>42102.036527777775</v>
      </c>
    </row>
    <row r="1737" spans="1:19" ht="43.5" hidden="1" x14ac:dyDescent="0.3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81"/>
        <v>11</v>
      </c>
      <c r="P1737">
        <f t="shared" si="82"/>
        <v>55</v>
      </c>
      <c r="Q1737" t="s">
        <v>8323</v>
      </c>
      <c r="R1737" t="s">
        <v>8345</v>
      </c>
      <c r="S1737" s="9">
        <f t="shared" si="83"/>
        <v>42559.814178240747</v>
      </c>
    </row>
    <row r="1738" spans="1:19" ht="29" hidden="1" x14ac:dyDescent="0.3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81"/>
        <v>1</v>
      </c>
      <c r="P1738">
        <f t="shared" si="82"/>
        <v>22</v>
      </c>
      <c r="Q1738" t="s">
        <v>8323</v>
      </c>
      <c r="R1738" t="s">
        <v>8345</v>
      </c>
      <c r="S1738" s="9">
        <f t="shared" si="83"/>
        <v>42286.861493055556</v>
      </c>
    </row>
    <row r="1739" spans="1:19" ht="43.5" hidden="1" x14ac:dyDescent="0.3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81"/>
        <v>21</v>
      </c>
      <c r="P1739">
        <f t="shared" si="82"/>
        <v>56.67</v>
      </c>
      <c r="Q1739" t="s">
        <v>8323</v>
      </c>
      <c r="R1739" t="s">
        <v>8345</v>
      </c>
      <c r="S1739" s="9">
        <f t="shared" si="83"/>
        <v>42175.948981481488</v>
      </c>
    </row>
    <row r="1740" spans="1:19" ht="29" hidden="1" x14ac:dyDescent="0.3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81"/>
        <v>0</v>
      </c>
      <c r="P1740">
        <f t="shared" si="82"/>
        <v>20</v>
      </c>
      <c r="Q1740" t="s">
        <v>8323</v>
      </c>
      <c r="R1740" t="s">
        <v>8345</v>
      </c>
      <c r="S1740" s="9">
        <f t="shared" si="83"/>
        <v>41884.874328703707</v>
      </c>
    </row>
    <row r="1741" spans="1:19" ht="43.5" hidden="1" x14ac:dyDescent="0.3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81"/>
        <v>0</v>
      </c>
      <c r="P1741">
        <f t="shared" si="82"/>
        <v>1</v>
      </c>
      <c r="Q1741" t="s">
        <v>8323</v>
      </c>
      <c r="R1741" t="s">
        <v>8345</v>
      </c>
      <c r="S1741" s="9">
        <f t="shared" si="83"/>
        <v>42435.874212962968</v>
      </c>
    </row>
    <row r="1742" spans="1:19" ht="43.5" hidden="1" x14ac:dyDescent="0.3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81"/>
        <v>0</v>
      </c>
      <c r="P1742">
        <f t="shared" si="82"/>
        <v>0</v>
      </c>
      <c r="Q1742" t="s">
        <v>8323</v>
      </c>
      <c r="R1742" t="s">
        <v>8345</v>
      </c>
      <c r="S1742" s="9">
        <f t="shared" si="83"/>
        <v>42171.817384259266</v>
      </c>
    </row>
    <row r="1743" spans="1:19" ht="29" hidden="1" x14ac:dyDescent="0.3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81"/>
        <v>111</v>
      </c>
      <c r="P1743">
        <f t="shared" si="82"/>
        <v>25.58</v>
      </c>
      <c r="Q1743" t="s">
        <v>8336</v>
      </c>
      <c r="R1743" t="s">
        <v>8337</v>
      </c>
      <c r="S1743" s="9">
        <f t="shared" si="83"/>
        <v>42120.628136574072</v>
      </c>
    </row>
    <row r="1744" spans="1:19" ht="43.5" hidden="1" x14ac:dyDescent="0.3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81"/>
        <v>109</v>
      </c>
      <c r="P1744">
        <f t="shared" si="82"/>
        <v>63.97</v>
      </c>
      <c r="Q1744" t="s">
        <v>8336</v>
      </c>
      <c r="R1744" t="s">
        <v>8337</v>
      </c>
      <c r="S1744" s="9">
        <f t="shared" si="83"/>
        <v>42710.876967592587</v>
      </c>
    </row>
    <row r="1745" spans="1:19" ht="43.5" hidden="1" x14ac:dyDescent="0.3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81"/>
        <v>100</v>
      </c>
      <c r="P1745">
        <f t="shared" si="82"/>
        <v>89.93</v>
      </c>
      <c r="Q1745" t="s">
        <v>8336</v>
      </c>
      <c r="R1745" t="s">
        <v>8337</v>
      </c>
      <c r="S1745" s="9">
        <f t="shared" si="83"/>
        <v>42586.925636574073</v>
      </c>
    </row>
    <row r="1746" spans="1:19" ht="58" hidden="1" x14ac:dyDescent="0.3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81"/>
        <v>118</v>
      </c>
      <c r="P1746">
        <f t="shared" si="82"/>
        <v>93.07</v>
      </c>
      <c r="Q1746" t="s">
        <v>8336</v>
      </c>
      <c r="R1746" t="s">
        <v>8337</v>
      </c>
      <c r="S1746" s="9">
        <f t="shared" si="83"/>
        <v>42026.605057870373</v>
      </c>
    </row>
    <row r="1747" spans="1:19" ht="43.5" hidden="1" x14ac:dyDescent="0.3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81"/>
        <v>114</v>
      </c>
      <c r="P1747">
        <f t="shared" si="82"/>
        <v>89.67</v>
      </c>
      <c r="Q1747" t="s">
        <v>8336</v>
      </c>
      <c r="R1747" t="s">
        <v>8337</v>
      </c>
      <c r="S1747" s="9">
        <f t="shared" si="83"/>
        <v>42690.259699074071</v>
      </c>
    </row>
    <row r="1748" spans="1:19" ht="58" hidden="1" x14ac:dyDescent="0.3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81"/>
        <v>148</v>
      </c>
      <c r="P1748">
        <f t="shared" si="82"/>
        <v>207.62</v>
      </c>
      <c r="Q1748" t="s">
        <v>8336</v>
      </c>
      <c r="R1748" t="s">
        <v>8337</v>
      </c>
      <c r="S1748" s="9">
        <f t="shared" si="83"/>
        <v>42668.176701388889</v>
      </c>
    </row>
    <row r="1749" spans="1:19" ht="43.5" hidden="1" x14ac:dyDescent="0.3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81"/>
        <v>105</v>
      </c>
      <c r="P1749">
        <f t="shared" si="82"/>
        <v>59.41</v>
      </c>
      <c r="Q1749" t="s">
        <v>8336</v>
      </c>
      <c r="R1749" t="s">
        <v>8337</v>
      </c>
      <c r="S1749" s="9">
        <f t="shared" si="83"/>
        <v>42292.435532407413</v>
      </c>
    </row>
    <row r="1750" spans="1:19" ht="29" hidden="1" x14ac:dyDescent="0.3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81"/>
        <v>130</v>
      </c>
      <c r="P1750">
        <f t="shared" si="82"/>
        <v>358.97</v>
      </c>
      <c r="Q1750" t="s">
        <v>8336</v>
      </c>
      <c r="R1750" t="s">
        <v>8337</v>
      </c>
      <c r="S1750" s="9">
        <f t="shared" si="83"/>
        <v>42219.950729166667</v>
      </c>
    </row>
    <row r="1751" spans="1:19" ht="29" hidden="1" x14ac:dyDescent="0.3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81"/>
        <v>123</v>
      </c>
      <c r="P1751">
        <f t="shared" si="82"/>
        <v>94.74</v>
      </c>
      <c r="Q1751" t="s">
        <v>8336</v>
      </c>
      <c r="R1751" t="s">
        <v>8337</v>
      </c>
      <c r="S1751" s="9">
        <f t="shared" si="83"/>
        <v>42758.975937499999</v>
      </c>
    </row>
    <row r="1752" spans="1:19" ht="43.5" hidden="1" x14ac:dyDescent="0.3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81"/>
        <v>202</v>
      </c>
      <c r="P1752">
        <f t="shared" si="82"/>
        <v>80.650000000000006</v>
      </c>
      <c r="Q1752" t="s">
        <v>8336</v>
      </c>
      <c r="R1752" t="s">
        <v>8337</v>
      </c>
      <c r="S1752" s="9">
        <f t="shared" si="83"/>
        <v>42454.836851851855</v>
      </c>
    </row>
    <row r="1753" spans="1:19" ht="29" hidden="1" x14ac:dyDescent="0.3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81"/>
        <v>103</v>
      </c>
      <c r="P1753">
        <f t="shared" si="82"/>
        <v>168.69</v>
      </c>
      <c r="Q1753" t="s">
        <v>8336</v>
      </c>
      <c r="R1753" t="s">
        <v>8337</v>
      </c>
      <c r="S1753" s="9">
        <f t="shared" si="83"/>
        <v>42052.7815162037</v>
      </c>
    </row>
    <row r="1754" spans="1:19" ht="29" hidden="1" x14ac:dyDescent="0.3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81"/>
        <v>260</v>
      </c>
      <c r="P1754">
        <f t="shared" si="82"/>
        <v>34.69</v>
      </c>
      <c r="Q1754" t="s">
        <v>8336</v>
      </c>
      <c r="R1754" t="s">
        <v>8337</v>
      </c>
      <c r="S1754" s="9">
        <f t="shared" si="83"/>
        <v>42627.253263888888</v>
      </c>
    </row>
    <row r="1755" spans="1:19" ht="43.5" hidden="1" x14ac:dyDescent="0.3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81"/>
        <v>108</v>
      </c>
      <c r="P1755">
        <f t="shared" si="82"/>
        <v>462.86</v>
      </c>
      <c r="Q1755" t="s">
        <v>8336</v>
      </c>
      <c r="R1755" t="s">
        <v>8337</v>
      </c>
      <c r="S1755" s="9">
        <f t="shared" si="83"/>
        <v>42420.74962962963</v>
      </c>
    </row>
    <row r="1756" spans="1:19" ht="43.5" hidden="1" x14ac:dyDescent="0.3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81"/>
        <v>111</v>
      </c>
      <c r="P1756">
        <f t="shared" si="82"/>
        <v>104.39</v>
      </c>
      <c r="Q1756" t="s">
        <v>8336</v>
      </c>
      <c r="R1756" t="s">
        <v>8337</v>
      </c>
      <c r="S1756" s="9">
        <f t="shared" si="83"/>
        <v>42067.876770833333</v>
      </c>
    </row>
    <row r="1757" spans="1:19" ht="43.5" hidden="1" x14ac:dyDescent="0.3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81"/>
        <v>120</v>
      </c>
      <c r="P1757">
        <f t="shared" si="82"/>
        <v>7.5</v>
      </c>
      <c r="Q1757" t="s">
        <v>8336</v>
      </c>
      <c r="R1757" t="s">
        <v>8337</v>
      </c>
      <c r="S1757" s="9">
        <f t="shared" si="83"/>
        <v>42252.788900462961</v>
      </c>
    </row>
    <row r="1758" spans="1:19" ht="43.5" hidden="1" x14ac:dyDescent="0.3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81"/>
        <v>103</v>
      </c>
      <c r="P1758">
        <f t="shared" si="82"/>
        <v>47.13</v>
      </c>
      <c r="Q1758" t="s">
        <v>8336</v>
      </c>
      <c r="R1758" t="s">
        <v>8337</v>
      </c>
      <c r="S1758" s="9">
        <f t="shared" si="83"/>
        <v>42571.167465277773</v>
      </c>
    </row>
    <row r="1759" spans="1:19" ht="43.5" hidden="1" x14ac:dyDescent="0.3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81"/>
        <v>116</v>
      </c>
      <c r="P1759">
        <f t="shared" si="82"/>
        <v>414.29</v>
      </c>
      <c r="Q1759" t="s">
        <v>8336</v>
      </c>
      <c r="R1759" t="s">
        <v>8337</v>
      </c>
      <c r="S1759" s="9">
        <f t="shared" si="83"/>
        <v>42733.827349537038</v>
      </c>
    </row>
    <row r="1760" spans="1:19" ht="58" hidden="1" x14ac:dyDescent="0.3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81"/>
        <v>115</v>
      </c>
      <c r="P1760">
        <f t="shared" si="82"/>
        <v>42.48</v>
      </c>
      <c r="Q1760" t="s">
        <v>8336</v>
      </c>
      <c r="R1760" t="s">
        <v>8337</v>
      </c>
      <c r="S1760" s="9">
        <f t="shared" si="83"/>
        <v>42505.955925925926</v>
      </c>
    </row>
    <row r="1761" spans="1:19" ht="29" hidden="1" x14ac:dyDescent="0.3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81"/>
        <v>107</v>
      </c>
      <c r="P1761">
        <f t="shared" si="82"/>
        <v>108.78</v>
      </c>
      <c r="Q1761" t="s">
        <v>8336</v>
      </c>
      <c r="R1761" t="s">
        <v>8337</v>
      </c>
      <c r="S1761" s="9">
        <f t="shared" si="83"/>
        <v>42068.829039351855</v>
      </c>
    </row>
    <row r="1762" spans="1:19" ht="58" hidden="1" x14ac:dyDescent="0.3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81"/>
        <v>165</v>
      </c>
      <c r="P1762">
        <f t="shared" si="82"/>
        <v>81.099999999999994</v>
      </c>
      <c r="Q1762" t="s">
        <v>8336</v>
      </c>
      <c r="R1762" t="s">
        <v>8337</v>
      </c>
      <c r="S1762" s="9">
        <f t="shared" si="83"/>
        <v>42405.67260416667</v>
      </c>
    </row>
    <row r="1763" spans="1:19" ht="29" hidden="1" x14ac:dyDescent="0.3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81"/>
        <v>155</v>
      </c>
      <c r="P1763">
        <f t="shared" si="82"/>
        <v>51.67</v>
      </c>
      <c r="Q1763" t="s">
        <v>8336</v>
      </c>
      <c r="R1763" t="s">
        <v>8337</v>
      </c>
      <c r="S1763" s="9">
        <f t="shared" si="83"/>
        <v>42209.567824074074</v>
      </c>
    </row>
    <row r="1764" spans="1:19" ht="29" hidden="1" x14ac:dyDescent="0.3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81"/>
        <v>885</v>
      </c>
      <c r="P1764">
        <f t="shared" si="82"/>
        <v>35.4</v>
      </c>
      <c r="Q1764" t="s">
        <v>8336</v>
      </c>
      <c r="R1764" t="s">
        <v>8337</v>
      </c>
      <c r="S1764" s="9">
        <f t="shared" si="83"/>
        <v>42410.982002314813</v>
      </c>
    </row>
    <row r="1765" spans="1:19" ht="58" hidden="1" x14ac:dyDescent="0.3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81"/>
        <v>102</v>
      </c>
      <c r="P1765">
        <f t="shared" si="82"/>
        <v>103.64</v>
      </c>
      <c r="Q1765" t="s">
        <v>8336</v>
      </c>
      <c r="R1765" t="s">
        <v>8337</v>
      </c>
      <c r="S1765" s="9">
        <f t="shared" si="83"/>
        <v>42636.868518518517</v>
      </c>
    </row>
    <row r="1766" spans="1:19" ht="43.5" hidden="1" x14ac:dyDescent="0.3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81"/>
        <v>20</v>
      </c>
      <c r="P1766">
        <f t="shared" si="82"/>
        <v>55.28</v>
      </c>
      <c r="Q1766" t="s">
        <v>8336</v>
      </c>
      <c r="R1766" t="s">
        <v>8337</v>
      </c>
      <c r="S1766" s="9">
        <f t="shared" si="83"/>
        <v>41825.485868055555</v>
      </c>
    </row>
    <row r="1767" spans="1:19" ht="43.5" hidden="1" x14ac:dyDescent="0.3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81"/>
        <v>59</v>
      </c>
      <c r="P1767">
        <f t="shared" si="82"/>
        <v>72.17</v>
      </c>
      <c r="Q1767" t="s">
        <v>8336</v>
      </c>
      <c r="R1767" t="s">
        <v>8337</v>
      </c>
      <c r="S1767" s="9">
        <f t="shared" si="83"/>
        <v>41834.980462962965</v>
      </c>
    </row>
    <row r="1768" spans="1:19" ht="29" hidden="1" x14ac:dyDescent="0.3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81"/>
        <v>0</v>
      </c>
      <c r="P1768">
        <f t="shared" si="82"/>
        <v>0</v>
      </c>
      <c r="Q1768" t="s">
        <v>8336</v>
      </c>
      <c r="R1768" t="s">
        <v>8337</v>
      </c>
      <c r="S1768" s="9">
        <f t="shared" si="83"/>
        <v>41855.859814814816</v>
      </c>
    </row>
    <row r="1769" spans="1:19" ht="29" hidden="1" x14ac:dyDescent="0.3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81"/>
        <v>46</v>
      </c>
      <c r="P1769">
        <f t="shared" si="82"/>
        <v>58.62</v>
      </c>
      <c r="Q1769" t="s">
        <v>8336</v>
      </c>
      <c r="R1769" t="s">
        <v>8337</v>
      </c>
      <c r="S1769" s="9">
        <f t="shared" si="83"/>
        <v>41824.658379629633</v>
      </c>
    </row>
    <row r="1770" spans="1:19" ht="43.5" hidden="1" x14ac:dyDescent="0.3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81"/>
        <v>4</v>
      </c>
      <c r="P1770">
        <f t="shared" si="82"/>
        <v>12.47</v>
      </c>
      <c r="Q1770" t="s">
        <v>8336</v>
      </c>
      <c r="R1770" t="s">
        <v>8337</v>
      </c>
      <c r="S1770" s="9">
        <f t="shared" si="83"/>
        <v>41849.560694444444</v>
      </c>
    </row>
    <row r="1771" spans="1:19" ht="43.5" hidden="1" x14ac:dyDescent="0.3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81"/>
        <v>3</v>
      </c>
      <c r="P1771">
        <f t="shared" si="82"/>
        <v>49.14</v>
      </c>
      <c r="Q1771" t="s">
        <v>8336</v>
      </c>
      <c r="R1771" t="s">
        <v>8337</v>
      </c>
      <c r="S1771" s="9">
        <f t="shared" si="83"/>
        <v>41987.818969907406</v>
      </c>
    </row>
    <row r="1772" spans="1:19" ht="43.5" hidden="1" x14ac:dyDescent="0.3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81"/>
        <v>57</v>
      </c>
      <c r="P1772">
        <f t="shared" si="82"/>
        <v>150.5</v>
      </c>
      <c r="Q1772" t="s">
        <v>8336</v>
      </c>
      <c r="R1772" t="s">
        <v>8337</v>
      </c>
      <c r="S1772" s="9">
        <f t="shared" si="83"/>
        <v>41891.780023148152</v>
      </c>
    </row>
    <row r="1773" spans="1:19" ht="43.5" hidden="1" x14ac:dyDescent="0.3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81"/>
        <v>21</v>
      </c>
      <c r="P1773">
        <f t="shared" si="82"/>
        <v>35.799999999999997</v>
      </c>
      <c r="Q1773" t="s">
        <v>8336</v>
      </c>
      <c r="R1773" t="s">
        <v>8337</v>
      </c>
      <c r="S1773" s="9">
        <f t="shared" si="83"/>
        <v>41905.979629629634</v>
      </c>
    </row>
    <row r="1774" spans="1:19" ht="43.5" hidden="1" x14ac:dyDescent="0.3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81"/>
        <v>16</v>
      </c>
      <c r="P1774">
        <f t="shared" si="82"/>
        <v>45.16</v>
      </c>
      <c r="Q1774" t="s">
        <v>8336</v>
      </c>
      <c r="R1774" t="s">
        <v>8337</v>
      </c>
      <c r="S1774" s="9">
        <f t="shared" si="83"/>
        <v>41766.718009259261</v>
      </c>
    </row>
    <row r="1775" spans="1:19" ht="43.5" hidden="1" x14ac:dyDescent="0.3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81"/>
        <v>6</v>
      </c>
      <c r="P1775">
        <f t="shared" si="82"/>
        <v>98.79</v>
      </c>
      <c r="Q1775" t="s">
        <v>8336</v>
      </c>
      <c r="R1775" t="s">
        <v>8337</v>
      </c>
      <c r="S1775" s="9">
        <f t="shared" si="83"/>
        <v>41978.760393518518</v>
      </c>
    </row>
    <row r="1776" spans="1:19" ht="43.5" hidden="1" x14ac:dyDescent="0.3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81"/>
        <v>46</v>
      </c>
      <c r="P1776">
        <f t="shared" si="82"/>
        <v>88.31</v>
      </c>
      <c r="Q1776" t="s">
        <v>8336</v>
      </c>
      <c r="R1776" t="s">
        <v>8337</v>
      </c>
      <c r="S1776" s="9">
        <f t="shared" si="83"/>
        <v>41930.218657407408</v>
      </c>
    </row>
    <row r="1777" spans="1:19" ht="43.5" hidden="1" x14ac:dyDescent="0.3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81"/>
        <v>65</v>
      </c>
      <c r="P1777">
        <f t="shared" si="82"/>
        <v>170.63</v>
      </c>
      <c r="Q1777" t="s">
        <v>8336</v>
      </c>
      <c r="R1777" t="s">
        <v>8337</v>
      </c>
      <c r="S1777" s="9">
        <f t="shared" si="83"/>
        <v>41891.976388888892</v>
      </c>
    </row>
    <row r="1778" spans="1:19" ht="43.5" hidden="1" x14ac:dyDescent="0.3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81"/>
        <v>7</v>
      </c>
      <c r="P1778">
        <f t="shared" si="82"/>
        <v>83.75</v>
      </c>
      <c r="Q1778" t="s">
        <v>8336</v>
      </c>
      <c r="R1778" t="s">
        <v>8337</v>
      </c>
      <c r="S1778" s="9">
        <f t="shared" si="83"/>
        <v>41905.95684027778</v>
      </c>
    </row>
    <row r="1779" spans="1:19" ht="58" hidden="1" x14ac:dyDescent="0.3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81"/>
        <v>14</v>
      </c>
      <c r="P1779">
        <f t="shared" si="82"/>
        <v>65.099999999999994</v>
      </c>
      <c r="Q1779" t="s">
        <v>8336</v>
      </c>
      <c r="R1779" t="s">
        <v>8337</v>
      </c>
      <c r="S1779" s="9">
        <f t="shared" si="83"/>
        <v>42025.357094907406</v>
      </c>
    </row>
    <row r="1780" spans="1:19" ht="43.5" hidden="1" x14ac:dyDescent="0.3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81"/>
        <v>2</v>
      </c>
      <c r="P1780">
        <f t="shared" si="82"/>
        <v>66.33</v>
      </c>
      <c r="Q1780" t="s">
        <v>8336</v>
      </c>
      <c r="R1780" t="s">
        <v>8337</v>
      </c>
      <c r="S1780" s="9">
        <f t="shared" si="83"/>
        <v>42045.86336805555</v>
      </c>
    </row>
    <row r="1781" spans="1:19" ht="43.5" hidden="1" x14ac:dyDescent="0.3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81"/>
        <v>36</v>
      </c>
      <c r="P1781">
        <f t="shared" si="82"/>
        <v>104.89</v>
      </c>
      <c r="Q1781" t="s">
        <v>8336</v>
      </c>
      <c r="R1781" t="s">
        <v>8337</v>
      </c>
      <c r="S1781" s="9">
        <f t="shared" si="83"/>
        <v>42585.691898148143</v>
      </c>
    </row>
    <row r="1782" spans="1:19" ht="43.5" hidden="1" x14ac:dyDescent="0.3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81"/>
        <v>40</v>
      </c>
      <c r="P1782">
        <f t="shared" si="82"/>
        <v>78.44</v>
      </c>
      <c r="Q1782" t="s">
        <v>8336</v>
      </c>
      <c r="R1782" t="s">
        <v>8337</v>
      </c>
      <c r="S1782" s="9">
        <f t="shared" si="83"/>
        <v>42493.600810185191</v>
      </c>
    </row>
    <row r="1783" spans="1:19" ht="43.5" hidden="1" x14ac:dyDescent="0.3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81"/>
        <v>26</v>
      </c>
      <c r="P1783">
        <f t="shared" si="82"/>
        <v>59.04</v>
      </c>
      <c r="Q1783" t="s">
        <v>8336</v>
      </c>
      <c r="R1783" t="s">
        <v>8337</v>
      </c>
      <c r="S1783" s="9">
        <f t="shared" si="83"/>
        <v>42597.617418981477</v>
      </c>
    </row>
    <row r="1784" spans="1:19" ht="58" hidden="1" x14ac:dyDescent="0.3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81"/>
        <v>15</v>
      </c>
      <c r="P1784">
        <f t="shared" si="82"/>
        <v>71.34</v>
      </c>
      <c r="Q1784" t="s">
        <v>8336</v>
      </c>
      <c r="R1784" t="s">
        <v>8337</v>
      </c>
      <c r="S1784" s="9">
        <f t="shared" si="83"/>
        <v>42388.575104166666</v>
      </c>
    </row>
    <row r="1785" spans="1:19" ht="43.5" hidden="1" x14ac:dyDescent="0.3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81"/>
        <v>24</v>
      </c>
      <c r="P1785">
        <f t="shared" si="82"/>
        <v>51.23</v>
      </c>
      <c r="Q1785" t="s">
        <v>8336</v>
      </c>
      <c r="R1785" t="s">
        <v>8337</v>
      </c>
      <c r="S1785" s="9">
        <f t="shared" si="83"/>
        <v>42115.949976851851</v>
      </c>
    </row>
    <row r="1786" spans="1:19" ht="43.5" hidden="1" x14ac:dyDescent="0.3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81"/>
        <v>40</v>
      </c>
      <c r="P1786">
        <f t="shared" si="82"/>
        <v>60.24</v>
      </c>
      <c r="Q1786" t="s">
        <v>8336</v>
      </c>
      <c r="R1786" t="s">
        <v>8337</v>
      </c>
      <c r="S1786" s="9">
        <f t="shared" si="83"/>
        <v>42003.655555555553</v>
      </c>
    </row>
    <row r="1787" spans="1:19" ht="43.5" hidden="1" x14ac:dyDescent="0.3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81"/>
        <v>20</v>
      </c>
      <c r="P1787">
        <f t="shared" si="82"/>
        <v>44.94</v>
      </c>
      <c r="Q1787" t="s">
        <v>8336</v>
      </c>
      <c r="R1787" t="s">
        <v>8337</v>
      </c>
      <c r="S1787" s="9">
        <f t="shared" si="83"/>
        <v>41897.134895833333</v>
      </c>
    </row>
    <row r="1788" spans="1:19" ht="43.5" hidden="1" x14ac:dyDescent="0.3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81"/>
        <v>48</v>
      </c>
      <c r="P1788">
        <f t="shared" si="82"/>
        <v>31.21</v>
      </c>
      <c r="Q1788" t="s">
        <v>8336</v>
      </c>
      <c r="R1788" t="s">
        <v>8337</v>
      </c>
      <c r="S1788" s="9">
        <f t="shared" si="83"/>
        <v>41958.550659722227</v>
      </c>
    </row>
    <row r="1789" spans="1:19" ht="43.5" hidden="1" x14ac:dyDescent="0.3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81"/>
        <v>15</v>
      </c>
      <c r="P1789">
        <f t="shared" si="82"/>
        <v>63.88</v>
      </c>
      <c r="Q1789" t="s">
        <v>8336</v>
      </c>
      <c r="R1789" t="s">
        <v>8337</v>
      </c>
      <c r="S1789" s="9">
        <f t="shared" si="83"/>
        <v>42068.65552083333</v>
      </c>
    </row>
    <row r="1790" spans="1:19" ht="43.5" hidden="1" x14ac:dyDescent="0.3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81"/>
        <v>1</v>
      </c>
      <c r="P1790">
        <f t="shared" si="82"/>
        <v>19</v>
      </c>
      <c r="Q1790" t="s">
        <v>8336</v>
      </c>
      <c r="R1790" t="s">
        <v>8337</v>
      </c>
      <c r="S1790" s="9">
        <f t="shared" si="83"/>
        <v>41913.94840277778</v>
      </c>
    </row>
    <row r="1791" spans="1:19" ht="43.5" hidden="1" x14ac:dyDescent="0.3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81"/>
        <v>1</v>
      </c>
      <c r="P1791">
        <f t="shared" si="82"/>
        <v>10</v>
      </c>
      <c r="Q1791" t="s">
        <v>8336</v>
      </c>
      <c r="R1791" t="s">
        <v>8337</v>
      </c>
      <c r="S1791" s="9">
        <f t="shared" si="83"/>
        <v>41956.250034722223</v>
      </c>
    </row>
    <row r="1792" spans="1:19" ht="43.5" hidden="1" x14ac:dyDescent="0.3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81"/>
        <v>5</v>
      </c>
      <c r="P1792">
        <f t="shared" si="82"/>
        <v>109.07</v>
      </c>
      <c r="Q1792" t="s">
        <v>8336</v>
      </c>
      <c r="R1792" t="s">
        <v>8337</v>
      </c>
      <c r="S1792" s="9">
        <f t="shared" si="83"/>
        <v>42010.674513888895</v>
      </c>
    </row>
    <row r="1793" spans="1:19" ht="29" hidden="1" x14ac:dyDescent="0.3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81"/>
        <v>4</v>
      </c>
      <c r="P1793">
        <f t="shared" si="82"/>
        <v>26.75</v>
      </c>
      <c r="Q1793" t="s">
        <v>8336</v>
      </c>
      <c r="R1793" t="s">
        <v>8337</v>
      </c>
      <c r="S1793" s="9">
        <f t="shared" si="83"/>
        <v>41973.740335648152</v>
      </c>
    </row>
    <row r="1794" spans="1:19" ht="29" hidden="1" x14ac:dyDescent="0.3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ref="O1794:O1857" si="84">ROUND((E1794/D1794)*100,0)</f>
        <v>61</v>
      </c>
      <c r="P1794">
        <f t="shared" si="82"/>
        <v>109.94</v>
      </c>
      <c r="Q1794" t="s">
        <v>8336</v>
      </c>
      <c r="R1794" t="s">
        <v>8337</v>
      </c>
      <c r="S1794" s="9">
        <f t="shared" si="83"/>
        <v>42189.031041666662</v>
      </c>
    </row>
    <row r="1795" spans="1:19" ht="43.5" hidden="1" x14ac:dyDescent="0.3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si="84"/>
        <v>1</v>
      </c>
      <c r="P1795">
        <f t="shared" ref="P1795:P1858" si="85">IFERROR(ROUND(E1795/L1795,2),0)</f>
        <v>20</v>
      </c>
      <c r="Q1795" t="s">
        <v>8336</v>
      </c>
      <c r="R1795" t="s">
        <v>8337</v>
      </c>
      <c r="S1795" s="9">
        <f t="shared" ref="S1795:S1858" si="86">(((J1795/60)/60)/24)+DATE(1970,1,1)</f>
        <v>41940.89166666667</v>
      </c>
    </row>
    <row r="1796" spans="1:19" ht="43.5" hidden="1" x14ac:dyDescent="0.3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84"/>
        <v>11</v>
      </c>
      <c r="P1796">
        <f t="shared" si="85"/>
        <v>55.39</v>
      </c>
      <c r="Q1796" t="s">
        <v>8336</v>
      </c>
      <c r="R1796" t="s">
        <v>8337</v>
      </c>
      <c r="S1796" s="9">
        <f t="shared" si="86"/>
        <v>42011.551180555558</v>
      </c>
    </row>
    <row r="1797" spans="1:19" ht="43.5" hidden="1" x14ac:dyDescent="0.3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84"/>
        <v>39</v>
      </c>
      <c r="P1797">
        <f t="shared" si="85"/>
        <v>133.9</v>
      </c>
      <c r="Q1797" t="s">
        <v>8336</v>
      </c>
      <c r="R1797" t="s">
        <v>8337</v>
      </c>
      <c r="S1797" s="9">
        <f t="shared" si="86"/>
        <v>42628.288668981477</v>
      </c>
    </row>
    <row r="1798" spans="1:19" ht="58" hidden="1" x14ac:dyDescent="0.3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84"/>
        <v>22</v>
      </c>
      <c r="P1798">
        <f t="shared" si="85"/>
        <v>48.72</v>
      </c>
      <c r="Q1798" t="s">
        <v>8336</v>
      </c>
      <c r="R1798" t="s">
        <v>8337</v>
      </c>
      <c r="S1798" s="9">
        <f t="shared" si="86"/>
        <v>42515.439421296294</v>
      </c>
    </row>
    <row r="1799" spans="1:19" ht="43.5" hidden="1" x14ac:dyDescent="0.3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84"/>
        <v>68</v>
      </c>
      <c r="P1799">
        <f t="shared" si="85"/>
        <v>48.25</v>
      </c>
      <c r="Q1799" t="s">
        <v>8336</v>
      </c>
      <c r="R1799" t="s">
        <v>8337</v>
      </c>
      <c r="S1799" s="9">
        <f t="shared" si="86"/>
        <v>42689.56931712963</v>
      </c>
    </row>
    <row r="1800" spans="1:19" ht="43.5" hidden="1" x14ac:dyDescent="0.3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84"/>
        <v>14</v>
      </c>
      <c r="P1800">
        <f t="shared" si="85"/>
        <v>58.97</v>
      </c>
      <c r="Q1800" t="s">
        <v>8336</v>
      </c>
      <c r="R1800" t="s">
        <v>8337</v>
      </c>
      <c r="S1800" s="9">
        <f t="shared" si="86"/>
        <v>42344.32677083333</v>
      </c>
    </row>
    <row r="1801" spans="1:19" ht="29" hidden="1" x14ac:dyDescent="0.3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84"/>
        <v>2</v>
      </c>
      <c r="P1801">
        <f t="shared" si="85"/>
        <v>11.64</v>
      </c>
      <c r="Q1801" t="s">
        <v>8336</v>
      </c>
      <c r="R1801" t="s">
        <v>8337</v>
      </c>
      <c r="S1801" s="9">
        <f t="shared" si="86"/>
        <v>41934.842685185184</v>
      </c>
    </row>
    <row r="1802" spans="1:19" ht="58" hidden="1" x14ac:dyDescent="0.3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84"/>
        <v>20</v>
      </c>
      <c r="P1802">
        <f t="shared" si="85"/>
        <v>83.72</v>
      </c>
      <c r="Q1802" t="s">
        <v>8336</v>
      </c>
      <c r="R1802" t="s">
        <v>8337</v>
      </c>
      <c r="S1802" s="9">
        <f t="shared" si="86"/>
        <v>42623.606134259258</v>
      </c>
    </row>
    <row r="1803" spans="1:19" ht="58" hidden="1" x14ac:dyDescent="0.3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84"/>
        <v>14</v>
      </c>
      <c r="P1803">
        <f t="shared" si="85"/>
        <v>63.65</v>
      </c>
      <c r="Q1803" t="s">
        <v>8336</v>
      </c>
      <c r="R1803" t="s">
        <v>8337</v>
      </c>
      <c r="S1803" s="9">
        <f t="shared" si="86"/>
        <v>42321.660509259258</v>
      </c>
    </row>
    <row r="1804" spans="1:19" ht="43.5" hidden="1" x14ac:dyDescent="0.3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84"/>
        <v>48</v>
      </c>
      <c r="P1804">
        <f t="shared" si="85"/>
        <v>94.28</v>
      </c>
      <c r="Q1804" t="s">
        <v>8336</v>
      </c>
      <c r="R1804" t="s">
        <v>8337</v>
      </c>
      <c r="S1804" s="9">
        <f t="shared" si="86"/>
        <v>42159.47256944445</v>
      </c>
    </row>
    <row r="1805" spans="1:19" ht="43.5" hidden="1" x14ac:dyDescent="0.3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84"/>
        <v>31</v>
      </c>
      <c r="P1805">
        <f t="shared" si="85"/>
        <v>71.87</v>
      </c>
      <c r="Q1805" t="s">
        <v>8336</v>
      </c>
      <c r="R1805" t="s">
        <v>8337</v>
      </c>
      <c r="S1805" s="9">
        <f t="shared" si="86"/>
        <v>42018.071550925932</v>
      </c>
    </row>
    <row r="1806" spans="1:19" ht="43.5" hidden="1" x14ac:dyDescent="0.3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84"/>
        <v>35</v>
      </c>
      <c r="P1806">
        <f t="shared" si="85"/>
        <v>104.85</v>
      </c>
      <c r="Q1806" t="s">
        <v>8336</v>
      </c>
      <c r="R1806" t="s">
        <v>8337</v>
      </c>
      <c r="S1806" s="9">
        <f t="shared" si="86"/>
        <v>42282.678287037037</v>
      </c>
    </row>
    <row r="1807" spans="1:19" ht="43.5" hidden="1" x14ac:dyDescent="0.3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84"/>
        <v>36</v>
      </c>
      <c r="P1807">
        <f t="shared" si="85"/>
        <v>67.14</v>
      </c>
      <c r="Q1807" t="s">
        <v>8336</v>
      </c>
      <c r="R1807" t="s">
        <v>8337</v>
      </c>
      <c r="S1807" s="9">
        <f t="shared" si="86"/>
        <v>42247.803912037038</v>
      </c>
    </row>
    <row r="1808" spans="1:19" ht="43.5" hidden="1" x14ac:dyDescent="0.3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84"/>
        <v>3</v>
      </c>
      <c r="P1808">
        <f t="shared" si="85"/>
        <v>73.88</v>
      </c>
      <c r="Q1808" t="s">
        <v>8336</v>
      </c>
      <c r="R1808" t="s">
        <v>8337</v>
      </c>
      <c r="S1808" s="9">
        <f t="shared" si="86"/>
        <v>41877.638298611113</v>
      </c>
    </row>
    <row r="1809" spans="1:19" ht="29" hidden="1" x14ac:dyDescent="0.3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84"/>
        <v>11</v>
      </c>
      <c r="P1809">
        <f t="shared" si="85"/>
        <v>69.13</v>
      </c>
      <c r="Q1809" t="s">
        <v>8336</v>
      </c>
      <c r="R1809" t="s">
        <v>8337</v>
      </c>
      <c r="S1809" s="9">
        <f t="shared" si="86"/>
        <v>41880.068437499998</v>
      </c>
    </row>
    <row r="1810" spans="1:19" ht="43.5" hidden="1" x14ac:dyDescent="0.3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84"/>
        <v>41</v>
      </c>
      <c r="P1810">
        <f t="shared" si="85"/>
        <v>120.77</v>
      </c>
      <c r="Q1810" t="s">
        <v>8336</v>
      </c>
      <c r="R1810" t="s">
        <v>8337</v>
      </c>
      <c r="S1810" s="9">
        <f t="shared" si="86"/>
        <v>42742.680902777778</v>
      </c>
    </row>
    <row r="1811" spans="1:19" ht="43.5" hidden="1" x14ac:dyDescent="0.3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84"/>
        <v>11</v>
      </c>
      <c r="P1811">
        <f t="shared" si="85"/>
        <v>42.22</v>
      </c>
      <c r="Q1811" t="s">
        <v>8336</v>
      </c>
      <c r="R1811" t="s">
        <v>8337</v>
      </c>
      <c r="S1811" s="9">
        <f t="shared" si="86"/>
        <v>42029.907858796301</v>
      </c>
    </row>
    <row r="1812" spans="1:19" ht="43.5" hidden="1" x14ac:dyDescent="0.3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84"/>
        <v>3</v>
      </c>
      <c r="P1812">
        <f t="shared" si="85"/>
        <v>7.5</v>
      </c>
      <c r="Q1812" t="s">
        <v>8336</v>
      </c>
      <c r="R1812" t="s">
        <v>8337</v>
      </c>
      <c r="S1812" s="9">
        <f t="shared" si="86"/>
        <v>41860.91002314815</v>
      </c>
    </row>
    <row r="1813" spans="1:19" ht="43.5" hidden="1" x14ac:dyDescent="0.3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84"/>
        <v>0</v>
      </c>
      <c r="P1813">
        <f t="shared" si="85"/>
        <v>1.54</v>
      </c>
      <c r="Q1813" t="s">
        <v>8336</v>
      </c>
      <c r="R1813" t="s">
        <v>8337</v>
      </c>
      <c r="S1813" s="9">
        <f t="shared" si="86"/>
        <v>41876.433680555558</v>
      </c>
    </row>
    <row r="1814" spans="1:19" ht="43.5" hidden="1" x14ac:dyDescent="0.3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84"/>
        <v>13</v>
      </c>
      <c r="P1814">
        <f t="shared" si="85"/>
        <v>37.61</v>
      </c>
      <c r="Q1814" t="s">
        <v>8336</v>
      </c>
      <c r="R1814" t="s">
        <v>8337</v>
      </c>
      <c r="S1814" s="9">
        <f t="shared" si="86"/>
        <v>42524.318703703699</v>
      </c>
    </row>
    <row r="1815" spans="1:19" ht="43.5" hidden="1" x14ac:dyDescent="0.3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84"/>
        <v>0</v>
      </c>
      <c r="P1815">
        <f t="shared" si="85"/>
        <v>0</v>
      </c>
      <c r="Q1815" t="s">
        <v>8336</v>
      </c>
      <c r="R1815" t="s">
        <v>8337</v>
      </c>
      <c r="S1815" s="9">
        <f t="shared" si="86"/>
        <v>41829.889027777775</v>
      </c>
    </row>
    <row r="1816" spans="1:19" ht="43.5" hidden="1" x14ac:dyDescent="0.3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84"/>
        <v>49</v>
      </c>
      <c r="P1816">
        <f t="shared" si="85"/>
        <v>42.16</v>
      </c>
      <c r="Q1816" t="s">
        <v>8336</v>
      </c>
      <c r="R1816" t="s">
        <v>8337</v>
      </c>
      <c r="S1816" s="9">
        <f t="shared" si="86"/>
        <v>42033.314074074078</v>
      </c>
    </row>
    <row r="1817" spans="1:19" ht="58" hidden="1" x14ac:dyDescent="0.3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84"/>
        <v>0</v>
      </c>
      <c r="P1817">
        <f t="shared" si="85"/>
        <v>0</v>
      </c>
      <c r="Q1817" t="s">
        <v>8336</v>
      </c>
      <c r="R1817" t="s">
        <v>8337</v>
      </c>
      <c r="S1817" s="9">
        <f t="shared" si="86"/>
        <v>42172.906678240746</v>
      </c>
    </row>
    <row r="1818" spans="1:19" ht="43.5" hidden="1" x14ac:dyDescent="0.3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84"/>
        <v>2</v>
      </c>
      <c r="P1818">
        <f t="shared" si="85"/>
        <v>84.83</v>
      </c>
      <c r="Q1818" t="s">
        <v>8336</v>
      </c>
      <c r="R1818" t="s">
        <v>8337</v>
      </c>
      <c r="S1818" s="9">
        <f t="shared" si="86"/>
        <v>42548.876192129625</v>
      </c>
    </row>
    <row r="1819" spans="1:19" ht="29" hidden="1" x14ac:dyDescent="0.3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84"/>
        <v>52</v>
      </c>
      <c r="P1819">
        <f t="shared" si="85"/>
        <v>94.19</v>
      </c>
      <c r="Q1819" t="s">
        <v>8336</v>
      </c>
      <c r="R1819" t="s">
        <v>8337</v>
      </c>
      <c r="S1819" s="9">
        <f t="shared" si="86"/>
        <v>42705.662118055552</v>
      </c>
    </row>
    <row r="1820" spans="1:19" ht="29" hidden="1" x14ac:dyDescent="0.3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84"/>
        <v>0</v>
      </c>
      <c r="P1820">
        <f t="shared" si="85"/>
        <v>0</v>
      </c>
      <c r="Q1820" t="s">
        <v>8336</v>
      </c>
      <c r="R1820" t="s">
        <v>8337</v>
      </c>
      <c r="S1820" s="9">
        <f t="shared" si="86"/>
        <v>42067.234375</v>
      </c>
    </row>
    <row r="1821" spans="1:19" ht="43.5" hidden="1" x14ac:dyDescent="0.3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84"/>
        <v>2</v>
      </c>
      <c r="P1821">
        <f t="shared" si="85"/>
        <v>6.25</v>
      </c>
      <c r="Q1821" t="s">
        <v>8336</v>
      </c>
      <c r="R1821" t="s">
        <v>8337</v>
      </c>
      <c r="S1821" s="9">
        <f t="shared" si="86"/>
        <v>41820.752268518518</v>
      </c>
    </row>
    <row r="1822" spans="1:19" ht="58" hidden="1" x14ac:dyDescent="0.3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84"/>
        <v>7</v>
      </c>
      <c r="P1822">
        <f t="shared" si="85"/>
        <v>213.38</v>
      </c>
      <c r="Q1822" t="s">
        <v>8336</v>
      </c>
      <c r="R1822" t="s">
        <v>8337</v>
      </c>
      <c r="S1822" s="9">
        <f t="shared" si="86"/>
        <v>42065.084375000006</v>
      </c>
    </row>
    <row r="1823" spans="1:19" ht="43.5" hidden="1" x14ac:dyDescent="0.3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84"/>
        <v>135</v>
      </c>
      <c r="P1823">
        <f t="shared" si="85"/>
        <v>59.16</v>
      </c>
      <c r="Q1823" t="s">
        <v>8323</v>
      </c>
      <c r="R1823" t="s">
        <v>8324</v>
      </c>
      <c r="S1823" s="9">
        <f t="shared" si="86"/>
        <v>40926.319062499999</v>
      </c>
    </row>
    <row r="1824" spans="1:19" ht="29" hidden="1" x14ac:dyDescent="0.3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84"/>
        <v>100</v>
      </c>
      <c r="P1824">
        <f t="shared" si="85"/>
        <v>27.27</v>
      </c>
      <c r="Q1824" t="s">
        <v>8323</v>
      </c>
      <c r="R1824" t="s">
        <v>8324</v>
      </c>
      <c r="S1824" s="9">
        <f t="shared" si="86"/>
        <v>41634.797013888885</v>
      </c>
    </row>
    <row r="1825" spans="1:19" ht="43.5" hidden="1" x14ac:dyDescent="0.3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84"/>
        <v>116</v>
      </c>
      <c r="P1825">
        <f t="shared" si="85"/>
        <v>24.58</v>
      </c>
      <c r="Q1825" t="s">
        <v>8323</v>
      </c>
      <c r="R1825" t="s">
        <v>8324</v>
      </c>
      <c r="S1825" s="9">
        <f t="shared" si="86"/>
        <v>41176.684907407405</v>
      </c>
    </row>
    <row r="1826" spans="1:19" hidden="1" x14ac:dyDescent="0.3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84"/>
        <v>100</v>
      </c>
      <c r="P1826">
        <f t="shared" si="85"/>
        <v>75.05</v>
      </c>
      <c r="Q1826" t="s">
        <v>8323</v>
      </c>
      <c r="R1826" t="s">
        <v>8324</v>
      </c>
      <c r="S1826" s="9">
        <f t="shared" si="86"/>
        <v>41626.916284722225</v>
      </c>
    </row>
    <row r="1827" spans="1:19" ht="43.5" hidden="1" x14ac:dyDescent="0.3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84"/>
        <v>105</v>
      </c>
      <c r="P1827">
        <f t="shared" si="85"/>
        <v>42.02</v>
      </c>
      <c r="Q1827" t="s">
        <v>8323</v>
      </c>
      <c r="R1827" t="s">
        <v>8324</v>
      </c>
      <c r="S1827" s="9">
        <f t="shared" si="86"/>
        <v>41443.83452546296</v>
      </c>
    </row>
    <row r="1828" spans="1:19" ht="29" hidden="1" x14ac:dyDescent="0.3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84"/>
        <v>101</v>
      </c>
      <c r="P1828">
        <f t="shared" si="85"/>
        <v>53.16</v>
      </c>
      <c r="Q1828" t="s">
        <v>8323</v>
      </c>
      <c r="R1828" t="s">
        <v>8324</v>
      </c>
      <c r="S1828" s="9">
        <f t="shared" si="86"/>
        <v>41657.923807870371</v>
      </c>
    </row>
    <row r="1829" spans="1:19" ht="58" hidden="1" x14ac:dyDescent="0.3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84"/>
        <v>101</v>
      </c>
      <c r="P1829">
        <f t="shared" si="85"/>
        <v>83.89</v>
      </c>
      <c r="Q1829" t="s">
        <v>8323</v>
      </c>
      <c r="R1829" t="s">
        <v>8324</v>
      </c>
      <c r="S1829" s="9">
        <f t="shared" si="86"/>
        <v>40555.325937499998</v>
      </c>
    </row>
    <row r="1830" spans="1:19" ht="58" hidden="1" x14ac:dyDescent="0.3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84"/>
        <v>100</v>
      </c>
      <c r="P1830">
        <f t="shared" si="85"/>
        <v>417.33</v>
      </c>
      <c r="Q1830" t="s">
        <v>8323</v>
      </c>
      <c r="R1830" t="s">
        <v>8324</v>
      </c>
      <c r="S1830" s="9">
        <f t="shared" si="86"/>
        <v>41736.899652777778</v>
      </c>
    </row>
    <row r="1831" spans="1:19" ht="43.5" hidden="1" x14ac:dyDescent="0.3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84"/>
        <v>167</v>
      </c>
      <c r="P1831">
        <f t="shared" si="85"/>
        <v>75.77</v>
      </c>
      <c r="Q1831" t="s">
        <v>8323</v>
      </c>
      <c r="R1831" t="s">
        <v>8324</v>
      </c>
      <c r="S1831" s="9">
        <f t="shared" si="86"/>
        <v>40516.087627314817</v>
      </c>
    </row>
    <row r="1832" spans="1:19" ht="43.5" hidden="1" x14ac:dyDescent="0.3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84"/>
        <v>102</v>
      </c>
      <c r="P1832">
        <f t="shared" si="85"/>
        <v>67.39</v>
      </c>
      <c r="Q1832" t="s">
        <v>8323</v>
      </c>
      <c r="R1832" t="s">
        <v>8324</v>
      </c>
      <c r="S1832" s="9">
        <f t="shared" si="86"/>
        <v>41664.684108796297</v>
      </c>
    </row>
    <row r="1833" spans="1:19" ht="43.5" hidden="1" x14ac:dyDescent="0.3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84"/>
        <v>103</v>
      </c>
      <c r="P1833">
        <f t="shared" si="85"/>
        <v>73.569999999999993</v>
      </c>
      <c r="Q1833" t="s">
        <v>8323</v>
      </c>
      <c r="R1833" t="s">
        <v>8324</v>
      </c>
      <c r="S1833" s="9">
        <f t="shared" si="86"/>
        <v>41026.996099537035</v>
      </c>
    </row>
    <row r="1834" spans="1:19" ht="43.5" hidden="1" x14ac:dyDescent="0.3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84"/>
        <v>143</v>
      </c>
      <c r="P1834">
        <f t="shared" si="85"/>
        <v>25</v>
      </c>
      <c r="Q1834" t="s">
        <v>8323</v>
      </c>
      <c r="R1834" t="s">
        <v>8324</v>
      </c>
      <c r="S1834" s="9">
        <f t="shared" si="86"/>
        <v>40576.539664351854</v>
      </c>
    </row>
    <row r="1835" spans="1:19" ht="43.5" hidden="1" x14ac:dyDescent="0.3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84"/>
        <v>263</v>
      </c>
      <c r="P1835">
        <f t="shared" si="85"/>
        <v>42</v>
      </c>
      <c r="Q1835" t="s">
        <v>8323</v>
      </c>
      <c r="R1835" t="s">
        <v>8324</v>
      </c>
      <c r="S1835" s="9">
        <f t="shared" si="86"/>
        <v>41303.044016203705</v>
      </c>
    </row>
    <row r="1836" spans="1:19" ht="29" hidden="1" x14ac:dyDescent="0.3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84"/>
        <v>118</v>
      </c>
      <c r="P1836">
        <f t="shared" si="85"/>
        <v>131.16999999999999</v>
      </c>
      <c r="Q1836" t="s">
        <v>8323</v>
      </c>
      <c r="R1836" t="s">
        <v>8324</v>
      </c>
      <c r="S1836" s="9">
        <f t="shared" si="86"/>
        <v>41988.964062500003</v>
      </c>
    </row>
    <row r="1837" spans="1:19" ht="58" hidden="1" x14ac:dyDescent="0.3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84"/>
        <v>104</v>
      </c>
      <c r="P1837">
        <f t="shared" si="85"/>
        <v>47.27</v>
      </c>
      <c r="Q1837" t="s">
        <v>8323</v>
      </c>
      <c r="R1837" t="s">
        <v>8324</v>
      </c>
      <c r="S1837" s="9">
        <f t="shared" si="86"/>
        <v>42430.702210648145</v>
      </c>
    </row>
    <row r="1838" spans="1:19" ht="29" hidden="1" x14ac:dyDescent="0.3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84"/>
        <v>200</v>
      </c>
      <c r="P1838">
        <f t="shared" si="85"/>
        <v>182.13</v>
      </c>
      <c r="Q1838" t="s">
        <v>8323</v>
      </c>
      <c r="R1838" t="s">
        <v>8324</v>
      </c>
      <c r="S1838" s="9">
        <f t="shared" si="86"/>
        <v>41305.809363425928</v>
      </c>
    </row>
    <row r="1839" spans="1:19" ht="58" hidden="1" x14ac:dyDescent="0.3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84"/>
        <v>307</v>
      </c>
      <c r="P1839">
        <f t="shared" si="85"/>
        <v>61.37</v>
      </c>
      <c r="Q1839" t="s">
        <v>8323</v>
      </c>
      <c r="R1839" t="s">
        <v>8324</v>
      </c>
      <c r="S1839" s="9">
        <f t="shared" si="86"/>
        <v>40926.047858796301</v>
      </c>
    </row>
    <row r="1840" spans="1:19" ht="43.5" hidden="1" x14ac:dyDescent="0.3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84"/>
        <v>100</v>
      </c>
      <c r="P1840">
        <f t="shared" si="85"/>
        <v>35.770000000000003</v>
      </c>
      <c r="Q1840" t="s">
        <v>8323</v>
      </c>
      <c r="R1840" t="s">
        <v>8324</v>
      </c>
      <c r="S1840" s="9">
        <f t="shared" si="86"/>
        <v>40788.786539351851</v>
      </c>
    </row>
    <row r="1841" spans="1:19" ht="43.5" hidden="1" x14ac:dyDescent="0.3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84"/>
        <v>205</v>
      </c>
      <c r="P1841">
        <f t="shared" si="85"/>
        <v>45.62</v>
      </c>
      <c r="Q1841" t="s">
        <v>8323</v>
      </c>
      <c r="R1841" t="s">
        <v>8324</v>
      </c>
      <c r="S1841" s="9">
        <f t="shared" si="86"/>
        <v>42614.722013888888</v>
      </c>
    </row>
    <row r="1842" spans="1:19" ht="43.5" hidden="1" x14ac:dyDescent="0.3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84"/>
        <v>109</v>
      </c>
      <c r="P1842">
        <f t="shared" si="85"/>
        <v>75.38</v>
      </c>
      <c r="Q1842" t="s">
        <v>8323</v>
      </c>
      <c r="R1842" t="s">
        <v>8324</v>
      </c>
      <c r="S1842" s="9">
        <f t="shared" si="86"/>
        <v>41382.096180555556</v>
      </c>
    </row>
    <row r="1843" spans="1:19" ht="29" hidden="1" x14ac:dyDescent="0.3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84"/>
        <v>102</v>
      </c>
      <c r="P1843">
        <f t="shared" si="85"/>
        <v>50.88</v>
      </c>
      <c r="Q1843" t="s">
        <v>8323</v>
      </c>
      <c r="R1843" t="s">
        <v>8324</v>
      </c>
      <c r="S1843" s="9">
        <f t="shared" si="86"/>
        <v>41745.84542824074</v>
      </c>
    </row>
    <row r="1844" spans="1:19" ht="43.5" hidden="1" x14ac:dyDescent="0.3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84"/>
        <v>125</v>
      </c>
      <c r="P1844">
        <f t="shared" si="85"/>
        <v>119.29</v>
      </c>
      <c r="Q1844" t="s">
        <v>8323</v>
      </c>
      <c r="R1844" t="s">
        <v>8324</v>
      </c>
      <c r="S1844" s="9">
        <f t="shared" si="86"/>
        <v>42031.631724537037</v>
      </c>
    </row>
    <row r="1845" spans="1:19" ht="58" hidden="1" x14ac:dyDescent="0.3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84"/>
        <v>124</v>
      </c>
      <c r="P1845">
        <f t="shared" si="85"/>
        <v>92.54</v>
      </c>
      <c r="Q1845" t="s">
        <v>8323</v>
      </c>
      <c r="R1845" t="s">
        <v>8324</v>
      </c>
      <c r="S1845" s="9">
        <f t="shared" si="86"/>
        <v>40564.994837962964</v>
      </c>
    </row>
    <row r="1846" spans="1:19" ht="43.5" hidden="1" x14ac:dyDescent="0.3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84"/>
        <v>101</v>
      </c>
      <c r="P1846">
        <f t="shared" si="85"/>
        <v>76.05</v>
      </c>
      <c r="Q1846" t="s">
        <v>8323</v>
      </c>
      <c r="R1846" t="s">
        <v>8324</v>
      </c>
      <c r="S1846" s="9">
        <f t="shared" si="86"/>
        <v>40666.973541666666</v>
      </c>
    </row>
    <row r="1847" spans="1:19" ht="87" hidden="1" x14ac:dyDescent="0.3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84"/>
        <v>100</v>
      </c>
      <c r="P1847">
        <f t="shared" si="85"/>
        <v>52.63</v>
      </c>
      <c r="Q1847" t="s">
        <v>8323</v>
      </c>
      <c r="R1847" t="s">
        <v>8324</v>
      </c>
      <c r="S1847" s="9">
        <f t="shared" si="86"/>
        <v>42523.333310185189</v>
      </c>
    </row>
    <row r="1848" spans="1:19" ht="43.5" hidden="1" x14ac:dyDescent="0.3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84"/>
        <v>138</v>
      </c>
      <c r="P1848">
        <f t="shared" si="85"/>
        <v>98.99</v>
      </c>
      <c r="Q1848" t="s">
        <v>8323</v>
      </c>
      <c r="R1848" t="s">
        <v>8324</v>
      </c>
      <c r="S1848" s="9">
        <f t="shared" si="86"/>
        <v>41228.650196759263</v>
      </c>
    </row>
    <row r="1849" spans="1:19" ht="58" hidden="1" x14ac:dyDescent="0.3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84"/>
        <v>121</v>
      </c>
      <c r="P1849">
        <f t="shared" si="85"/>
        <v>79.53</v>
      </c>
      <c r="Q1849" t="s">
        <v>8323</v>
      </c>
      <c r="R1849" t="s">
        <v>8324</v>
      </c>
      <c r="S1849" s="9">
        <f t="shared" si="86"/>
        <v>42094.236481481479</v>
      </c>
    </row>
    <row r="1850" spans="1:19" ht="43.5" hidden="1" x14ac:dyDescent="0.3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84"/>
        <v>107</v>
      </c>
      <c r="P1850">
        <f t="shared" si="85"/>
        <v>134.21</v>
      </c>
      <c r="Q1850" t="s">
        <v>8323</v>
      </c>
      <c r="R1850" t="s">
        <v>8324</v>
      </c>
      <c r="S1850" s="9">
        <f t="shared" si="86"/>
        <v>40691.788055555553</v>
      </c>
    </row>
    <row r="1851" spans="1:19" ht="29" hidden="1" x14ac:dyDescent="0.3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84"/>
        <v>100</v>
      </c>
      <c r="P1851">
        <f t="shared" si="85"/>
        <v>37.630000000000003</v>
      </c>
      <c r="Q1851" t="s">
        <v>8323</v>
      </c>
      <c r="R1851" t="s">
        <v>8324</v>
      </c>
      <c r="S1851" s="9">
        <f t="shared" si="86"/>
        <v>41169.845590277779</v>
      </c>
    </row>
    <row r="1852" spans="1:19" ht="43.5" hidden="1" x14ac:dyDescent="0.3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84"/>
        <v>102</v>
      </c>
      <c r="P1852">
        <f t="shared" si="85"/>
        <v>51.04</v>
      </c>
      <c r="Q1852" t="s">
        <v>8323</v>
      </c>
      <c r="R1852" t="s">
        <v>8324</v>
      </c>
      <c r="S1852" s="9">
        <f t="shared" si="86"/>
        <v>41800.959490740745</v>
      </c>
    </row>
    <row r="1853" spans="1:19" ht="43.5" hidden="1" x14ac:dyDescent="0.3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84"/>
        <v>100</v>
      </c>
      <c r="P1853">
        <f t="shared" si="85"/>
        <v>50.04</v>
      </c>
      <c r="Q1853" t="s">
        <v>8323</v>
      </c>
      <c r="R1853" t="s">
        <v>8324</v>
      </c>
      <c r="S1853" s="9">
        <f t="shared" si="86"/>
        <v>41827.906689814816</v>
      </c>
    </row>
    <row r="1854" spans="1:19" ht="58" hidden="1" x14ac:dyDescent="0.3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84"/>
        <v>117</v>
      </c>
      <c r="P1854">
        <f t="shared" si="85"/>
        <v>133.93</v>
      </c>
      <c r="Q1854" t="s">
        <v>8323</v>
      </c>
      <c r="R1854" t="s">
        <v>8324</v>
      </c>
      <c r="S1854" s="9">
        <f t="shared" si="86"/>
        <v>42081.77143518519</v>
      </c>
    </row>
    <row r="1855" spans="1:19" ht="58" hidden="1" x14ac:dyDescent="0.3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84"/>
        <v>102</v>
      </c>
      <c r="P1855">
        <f t="shared" si="85"/>
        <v>58.21</v>
      </c>
      <c r="Q1855" t="s">
        <v>8323</v>
      </c>
      <c r="R1855" t="s">
        <v>8324</v>
      </c>
      <c r="S1855" s="9">
        <f t="shared" si="86"/>
        <v>41177.060381944444</v>
      </c>
    </row>
    <row r="1856" spans="1:19" ht="43.5" hidden="1" x14ac:dyDescent="0.3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84"/>
        <v>102</v>
      </c>
      <c r="P1856">
        <f t="shared" si="85"/>
        <v>88.04</v>
      </c>
      <c r="Q1856" t="s">
        <v>8323</v>
      </c>
      <c r="R1856" t="s">
        <v>8324</v>
      </c>
      <c r="S1856" s="9">
        <f t="shared" si="86"/>
        <v>41388.021261574075</v>
      </c>
    </row>
    <row r="1857" spans="1:19" ht="43.5" hidden="1" x14ac:dyDescent="0.3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84"/>
        <v>154</v>
      </c>
      <c r="P1857">
        <f t="shared" si="85"/>
        <v>70.58</v>
      </c>
      <c r="Q1857" t="s">
        <v>8323</v>
      </c>
      <c r="R1857" t="s">
        <v>8324</v>
      </c>
      <c r="S1857" s="9">
        <f t="shared" si="86"/>
        <v>41600.538657407407</v>
      </c>
    </row>
    <row r="1858" spans="1:19" ht="58" hidden="1" x14ac:dyDescent="0.3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ref="O1858:O1921" si="87">ROUND((E1858/D1858)*100,0)</f>
        <v>101</v>
      </c>
      <c r="P1858">
        <f t="shared" si="85"/>
        <v>53.29</v>
      </c>
      <c r="Q1858" t="s">
        <v>8323</v>
      </c>
      <c r="R1858" t="s">
        <v>8324</v>
      </c>
      <c r="S1858" s="9">
        <f t="shared" si="86"/>
        <v>41817.854999999996</v>
      </c>
    </row>
    <row r="1859" spans="1:19" ht="43.5" hidden="1" x14ac:dyDescent="0.3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si="87"/>
        <v>100</v>
      </c>
      <c r="P1859">
        <f t="shared" ref="P1859:P1922" si="88">IFERROR(ROUND(E1859/L1859,2),0)</f>
        <v>136.36000000000001</v>
      </c>
      <c r="Q1859" t="s">
        <v>8323</v>
      </c>
      <c r="R1859" t="s">
        <v>8324</v>
      </c>
      <c r="S1859" s="9">
        <f t="shared" ref="S1859:S1922" si="89">(((J1859/60)/60)/24)+DATE(1970,1,1)</f>
        <v>41864.76866898148</v>
      </c>
    </row>
    <row r="1860" spans="1:19" ht="58" hidden="1" x14ac:dyDescent="0.3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87"/>
        <v>109</v>
      </c>
      <c r="P1860">
        <f t="shared" si="88"/>
        <v>40.549999999999997</v>
      </c>
      <c r="Q1860" t="s">
        <v>8323</v>
      </c>
      <c r="R1860" t="s">
        <v>8324</v>
      </c>
      <c r="S1860" s="9">
        <f t="shared" si="89"/>
        <v>40833.200474537036</v>
      </c>
    </row>
    <row r="1861" spans="1:19" ht="29" hidden="1" x14ac:dyDescent="0.3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87"/>
        <v>132</v>
      </c>
      <c r="P1861">
        <f t="shared" si="88"/>
        <v>70.63</v>
      </c>
      <c r="Q1861" t="s">
        <v>8323</v>
      </c>
      <c r="R1861" t="s">
        <v>8324</v>
      </c>
      <c r="S1861" s="9">
        <f t="shared" si="89"/>
        <v>40778.770011574074</v>
      </c>
    </row>
    <row r="1862" spans="1:19" ht="43.5" hidden="1" x14ac:dyDescent="0.3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87"/>
        <v>133</v>
      </c>
      <c r="P1862">
        <f t="shared" si="88"/>
        <v>52.68</v>
      </c>
      <c r="Q1862" t="s">
        <v>8323</v>
      </c>
      <c r="R1862" t="s">
        <v>8324</v>
      </c>
      <c r="S1862" s="9">
        <f t="shared" si="89"/>
        <v>41655.709305555552</v>
      </c>
    </row>
    <row r="1863" spans="1:19" ht="43.5" hidden="1" x14ac:dyDescent="0.3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87"/>
        <v>0</v>
      </c>
      <c r="P1863">
        <f t="shared" si="88"/>
        <v>0</v>
      </c>
      <c r="Q1863" t="s">
        <v>8331</v>
      </c>
      <c r="R1863" t="s">
        <v>8333</v>
      </c>
      <c r="S1863" s="9">
        <f t="shared" si="89"/>
        <v>42000.300243055557</v>
      </c>
    </row>
    <row r="1864" spans="1:19" ht="43.5" hidden="1" x14ac:dyDescent="0.3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87"/>
        <v>8</v>
      </c>
      <c r="P1864">
        <f t="shared" si="88"/>
        <v>90.94</v>
      </c>
      <c r="Q1864" t="s">
        <v>8331</v>
      </c>
      <c r="R1864" t="s">
        <v>8333</v>
      </c>
      <c r="S1864" s="9">
        <f t="shared" si="89"/>
        <v>42755.492754629624</v>
      </c>
    </row>
    <row r="1865" spans="1:19" ht="43.5" hidden="1" x14ac:dyDescent="0.3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87"/>
        <v>0</v>
      </c>
      <c r="P1865">
        <f t="shared" si="88"/>
        <v>5</v>
      </c>
      <c r="Q1865" t="s">
        <v>8331</v>
      </c>
      <c r="R1865" t="s">
        <v>8333</v>
      </c>
      <c r="S1865" s="9">
        <f t="shared" si="89"/>
        <v>41772.797280092593</v>
      </c>
    </row>
    <row r="1866" spans="1:19" ht="58" hidden="1" x14ac:dyDescent="0.3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87"/>
        <v>43</v>
      </c>
      <c r="P1866">
        <f t="shared" si="88"/>
        <v>58.08</v>
      </c>
      <c r="Q1866" t="s">
        <v>8331</v>
      </c>
      <c r="R1866" t="s">
        <v>8333</v>
      </c>
      <c r="S1866" s="9">
        <f t="shared" si="89"/>
        <v>41733.716435185182</v>
      </c>
    </row>
    <row r="1867" spans="1:19" ht="58" hidden="1" x14ac:dyDescent="0.3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87"/>
        <v>0</v>
      </c>
      <c r="P1867">
        <f t="shared" si="88"/>
        <v>2</v>
      </c>
      <c r="Q1867" t="s">
        <v>8331</v>
      </c>
      <c r="R1867" t="s">
        <v>8333</v>
      </c>
      <c r="S1867" s="9">
        <f t="shared" si="89"/>
        <v>42645.367442129631</v>
      </c>
    </row>
    <row r="1868" spans="1:19" ht="43.5" hidden="1" x14ac:dyDescent="0.3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87"/>
        <v>1</v>
      </c>
      <c r="P1868">
        <f t="shared" si="88"/>
        <v>62.5</v>
      </c>
      <c r="Q1868" t="s">
        <v>8331</v>
      </c>
      <c r="R1868" t="s">
        <v>8333</v>
      </c>
      <c r="S1868" s="9">
        <f t="shared" si="89"/>
        <v>42742.246493055558</v>
      </c>
    </row>
    <row r="1869" spans="1:19" ht="43.5" hidden="1" x14ac:dyDescent="0.3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87"/>
        <v>0</v>
      </c>
      <c r="P1869">
        <f t="shared" si="88"/>
        <v>10</v>
      </c>
      <c r="Q1869" t="s">
        <v>8331</v>
      </c>
      <c r="R1869" t="s">
        <v>8333</v>
      </c>
      <c r="S1869" s="9">
        <f t="shared" si="89"/>
        <v>42649.924907407403</v>
      </c>
    </row>
    <row r="1870" spans="1:19" ht="43.5" hidden="1" x14ac:dyDescent="0.3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87"/>
        <v>5</v>
      </c>
      <c r="P1870">
        <f t="shared" si="88"/>
        <v>71.59</v>
      </c>
      <c r="Q1870" t="s">
        <v>8331</v>
      </c>
      <c r="R1870" t="s">
        <v>8333</v>
      </c>
      <c r="S1870" s="9">
        <f t="shared" si="89"/>
        <v>42328.779224537036</v>
      </c>
    </row>
    <row r="1871" spans="1:19" ht="43.5" hidden="1" x14ac:dyDescent="0.3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87"/>
        <v>0</v>
      </c>
      <c r="P1871">
        <f t="shared" si="88"/>
        <v>0</v>
      </c>
      <c r="Q1871" t="s">
        <v>8331</v>
      </c>
      <c r="R1871" t="s">
        <v>8333</v>
      </c>
      <c r="S1871" s="9">
        <f t="shared" si="89"/>
        <v>42709.002881944441</v>
      </c>
    </row>
    <row r="1872" spans="1:19" ht="43.5" hidden="1" x14ac:dyDescent="0.3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87"/>
        <v>10</v>
      </c>
      <c r="P1872">
        <f t="shared" si="88"/>
        <v>32.82</v>
      </c>
      <c r="Q1872" t="s">
        <v>8331</v>
      </c>
      <c r="R1872" t="s">
        <v>8333</v>
      </c>
      <c r="S1872" s="9">
        <f t="shared" si="89"/>
        <v>42371.355729166666</v>
      </c>
    </row>
    <row r="1873" spans="1:19" ht="58" hidden="1" x14ac:dyDescent="0.3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87"/>
        <v>72</v>
      </c>
      <c r="P1873">
        <f t="shared" si="88"/>
        <v>49.12</v>
      </c>
      <c r="Q1873" t="s">
        <v>8331</v>
      </c>
      <c r="R1873" t="s">
        <v>8333</v>
      </c>
      <c r="S1873" s="9">
        <f t="shared" si="89"/>
        <v>41923.783576388887</v>
      </c>
    </row>
    <row r="1874" spans="1:19" ht="43.5" hidden="1" x14ac:dyDescent="0.3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87"/>
        <v>1</v>
      </c>
      <c r="P1874">
        <f t="shared" si="88"/>
        <v>16.309999999999999</v>
      </c>
      <c r="Q1874" t="s">
        <v>8331</v>
      </c>
      <c r="R1874" t="s">
        <v>8333</v>
      </c>
      <c r="S1874" s="9">
        <f t="shared" si="89"/>
        <v>42155.129652777774</v>
      </c>
    </row>
    <row r="1875" spans="1:19" ht="43.5" hidden="1" x14ac:dyDescent="0.3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87"/>
        <v>0</v>
      </c>
      <c r="P1875">
        <f t="shared" si="88"/>
        <v>18</v>
      </c>
      <c r="Q1875" t="s">
        <v>8331</v>
      </c>
      <c r="R1875" t="s">
        <v>8333</v>
      </c>
      <c r="S1875" s="9">
        <f t="shared" si="89"/>
        <v>42164.615856481483</v>
      </c>
    </row>
    <row r="1876" spans="1:19" ht="58" hidden="1" x14ac:dyDescent="0.3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87"/>
        <v>0</v>
      </c>
      <c r="P1876">
        <f t="shared" si="88"/>
        <v>13</v>
      </c>
      <c r="Q1876" t="s">
        <v>8331</v>
      </c>
      <c r="R1876" t="s">
        <v>8333</v>
      </c>
      <c r="S1876" s="9">
        <f t="shared" si="89"/>
        <v>42529.969131944439</v>
      </c>
    </row>
    <row r="1877" spans="1:19" ht="43.5" hidden="1" x14ac:dyDescent="0.3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87"/>
        <v>1</v>
      </c>
      <c r="P1877">
        <f t="shared" si="88"/>
        <v>17</v>
      </c>
      <c r="Q1877" t="s">
        <v>8331</v>
      </c>
      <c r="R1877" t="s">
        <v>8333</v>
      </c>
      <c r="S1877" s="9">
        <f t="shared" si="89"/>
        <v>42528.899398148147</v>
      </c>
    </row>
    <row r="1878" spans="1:19" ht="43.5" hidden="1" x14ac:dyDescent="0.3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87"/>
        <v>0</v>
      </c>
      <c r="P1878">
        <f t="shared" si="88"/>
        <v>0</v>
      </c>
      <c r="Q1878" t="s">
        <v>8331</v>
      </c>
      <c r="R1878" t="s">
        <v>8333</v>
      </c>
      <c r="S1878" s="9">
        <f t="shared" si="89"/>
        <v>41776.284780092588</v>
      </c>
    </row>
    <row r="1879" spans="1:19" ht="43.5" hidden="1" x14ac:dyDescent="0.3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87"/>
        <v>0</v>
      </c>
      <c r="P1879">
        <f t="shared" si="88"/>
        <v>0</v>
      </c>
      <c r="Q1879" t="s">
        <v>8331</v>
      </c>
      <c r="R1879" t="s">
        <v>8333</v>
      </c>
      <c r="S1879" s="9">
        <f t="shared" si="89"/>
        <v>42035.029224537036</v>
      </c>
    </row>
    <row r="1880" spans="1:19" ht="58" hidden="1" x14ac:dyDescent="0.3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87"/>
        <v>0</v>
      </c>
      <c r="P1880">
        <f t="shared" si="88"/>
        <v>0</v>
      </c>
      <c r="Q1880" t="s">
        <v>8331</v>
      </c>
      <c r="R1880" t="s">
        <v>8333</v>
      </c>
      <c r="S1880" s="9">
        <f t="shared" si="89"/>
        <v>41773.008738425924</v>
      </c>
    </row>
    <row r="1881" spans="1:19" ht="43.5" hidden="1" x14ac:dyDescent="0.3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87"/>
        <v>0</v>
      </c>
      <c r="P1881">
        <f t="shared" si="88"/>
        <v>3</v>
      </c>
      <c r="Q1881" t="s">
        <v>8331</v>
      </c>
      <c r="R1881" t="s">
        <v>8333</v>
      </c>
      <c r="S1881" s="9">
        <f t="shared" si="89"/>
        <v>42413.649641203709</v>
      </c>
    </row>
    <row r="1882" spans="1:19" ht="29" hidden="1" x14ac:dyDescent="0.3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87"/>
        <v>20</v>
      </c>
      <c r="P1882">
        <f t="shared" si="88"/>
        <v>41.83</v>
      </c>
      <c r="Q1882" t="s">
        <v>8331</v>
      </c>
      <c r="R1882" t="s">
        <v>8333</v>
      </c>
      <c r="S1882" s="9">
        <f t="shared" si="89"/>
        <v>42430.566898148143</v>
      </c>
    </row>
    <row r="1883" spans="1:19" ht="43.5" hidden="1" x14ac:dyDescent="0.3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87"/>
        <v>173</v>
      </c>
      <c r="P1883">
        <f t="shared" si="88"/>
        <v>49.34</v>
      </c>
      <c r="Q1883" t="s">
        <v>8323</v>
      </c>
      <c r="R1883" t="s">
        <v>8327</v>
      </c>
      <c r="S1883" s="9">
        <f t="shared" si="89"/>
        <v>42043.152650462958</v>
      </c>
    </row>
    <row r="1884" spans="1:19" ht="58" hidden="1" x14ac:dyDescent="0.3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87"/>
        <v>101</v>
      </c>
      <c r="P1884">
        <f t="shared" si="88"/>
        <v>41.73</v>
      </c>
      <c r="Q1884" t="s">
        <v>8323</v>
      </c>
      <c r="R1884" t="s">
        <v>8327</v>
      </c>
      <c r="S1884" s="9">
        <f t="shared" si="89"/>
        <v>41067.949212962965</v>
      </c>
    </row>
    <row r="1885" spans="1:19" ht="43.5" hidden="1" x14ac:dyDescent="0.3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87"/>
        <v>105</v>
      </c>
      <c r="P1885">
        <f t="shared" si="88"/>
        <v>32.72</v>
      </c>
      <c r="Q1885" t="s">
        <v>8323</v>
      </c>
      <c r="R1885" t="s">
        <v>8327</v>
      </c>
      <c r="S1885" s="9">
        <f t="shared" si="89"/>
        <v>40977.948009259257</v>
      </c>
    </row>
    <row r="1886" spans="1:19" ht="43.5" hidden="1" x14ac:dyDescent="0.3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87"/>
        <v>135</v>
      </c>
      <c r="P1886">
        <f t="shared" si="88"/>
        <v>51.96</v>
      </c>
      <c r="Q1886" t="s">
        <v>8323</v>
      </c>
      <c r="R1886" t="s">
        <v>8327</v>
      </c>
      <c r="S1886" s="9">
        <f t="shared" si="89"/>
        <v>41205.198321759257</v>
      </c>
    </row>
    <row r="1887" spans="1:19" ht="43.5" hidden="1" x14ac:dyDescent="0.3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87"/>
        <v>116</v>
      </c>
      <c r="P1887">
        <f t="shared" si="88"/>
        <v>50.69</v>
      </c>
      <c r="Q1887" t="s">
        <v>8323</v>
      </c>
      <c r="R1887" t="s">
        <v>8327</v>
      </c>
      <c r="S1887" s="9">
        <f t="shared" si="89"/>
        <v>41099.093865740739</v>
      </c>
    </row>
    <row r="1888" spans="1:19" ht="43.5" hidden="1" x14ac:dyDescent="0.3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87"/>
        <v>102</v>
      </c>
      <c r="P1888">
        <f t="shared" si="88"/>
        <v>42.24</v>
      </c>
      <c r="Q1888" t="s">
        <v>8323</v>
      </c>
      <c r="R1888" t="s">
        <v>8327</v>
      </c>
      <c r="S1888" s="9">
        <f t="shared" si="89"/>
        <v>41925.906689814816</v>
      </c>
    </row>
    <row r="1889" spans="1:19" ht="43.5" hidden="1" x14ac:dyDescent="0.3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87"/>
        <v>111</v>
      </c>
      <c r="P1889">
        <f t="shared" si="88"/>
        <v>416.88</v>
      </c>
      <c r="Q1889" t="s">
        <v>8323</v>
      </c>
      <c r="R1889" t="s">
        <v>8327</v>
      </c>
      <c r="S1889" s="9">
        <f t="shared" si="89"/>
        <v>42323.800138888888</v>
      </c>
    </row>
    <row r="1890" spans="1:19" ht="58" hidden="1" x14ac:dyDescent="0.3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87"/>
        <v>166</v>
      </c>
      <c r="P1890">
        <f t="shared" si="88"/>
        <v>46.65</v>
      </c>
      <c r="Q1890" t="s">
        <v>8323</v>
      </c>
      <c r="R1890" t="s">
        <v>8327</v>
      </c>
      <c r="S1890" s="9">
        <f t="shared" si="89"/>
        <v>40299.239953703705</v>
      </c>
    </row>
    <row r="1891" spans="1:19" ht="43.5" hidden="1" x14ac:dyDescent="0.3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87"/>
        <v>107</v>
      </c>
      <c r="P1891">
        <f t="shared" si="88"/>
        <v>48.45</v>
      </c>
      <c r="Q1891" t="s">
        <v>8323</v>
      </c>
      <c r="R1891" t="s">
        <v>8327</v>
      </c>
      <c r="S1891" s="9">
        <f t="shared" si="89"/>
        <v>41299.793356481481</v>
      </c>
    </row>
    <row r="1892" spans="1:19" ht="43.5" hidden="1" x14ac:dyDescent="0.3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87"/>
        <v>145</v>
      </c>
      <c r="P1892">
        <f t="shared" si="88"/>
        <v>70.53</v>
      </c>
      <c r="Q1892" t="s">
        <v>8323</v>
      </c>
      <c r="R1892" t="s">
        <v>8327</v>
      </c>
      <c r="S1892" s="9">
        <f t="shared" si="89"/>
        <v>41228.786203703705</v>
      </c>
    </row>
    <row r="1893" spans="1:19" ht="58" hidden="1" x14ac:dyDescent="0.3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87"/>
        <v>106</v>
      </c>
      <c r="P1893">
        <f t="shared" si="88"/>
        <v>87.96</v>
      </c>
      <c r="Q1893" t="s">
        <v>8323</v>
      </c>
      <c r="R1893" t="s">
        <v>8327</v>
      </c>
      <c r="S1893" s="9">
        <f t="shared" si="89"/>
        <v>40335.798078703701</v>
      </c>
    </row>
    <row r="1894" spans="1:19" ht="43.5" hidden="1" x14ac:dyDescent="0.3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87"/>
        <v>137</v>
      </c>
      <c r="P1894">
        <f t="shared" si="88"/>
        <v>26.27</v>
      </c>
      <c r="Q1894" t="s">
        <v>8323</v>
      </c>
      <c r="R1894" t="s">
        <v>8327</v>
      </c>
      <c r="S1894" s="9">
        <f t="shared" si="89"/>
        <v>40671.637511574074</v>
      </c>
    </row>
    <row r="1895" spans="1:19" ht="43.5" hidden="1" x14ac:dyDescent="0.3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87"/>
        <v>104</v>
      </c>
      <c r="P1895">
        <f t="shared" si="88"/>
        <v>57.78</v>
      </c>
      <c r="Q1895" t="s">
        <v>8323</v>
      </c>
      <c r="R1895" t="s">
        <v>8327</v>
      </c>
      <c r="S1895" s="9">
        <f t="shared" si="89"/>
        <v>40632.94195601852</v>
      </c>
    </row>
    <row r="1896" spans="1:19" ht="29" hidden="1" x14ac:dyDescent="0.3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87"/>
        <v>115</v>
      </c>
      <c r="P1896">
        <f t="shared" si="88"/>
        <v>57.25</v>
      </c>
      <c r="Q1896" t="s">
        <v>8323</v>
      </c>
      <c r="R1896" t="s">
        <v>8327</v>
      </c>
      <c r="S1896" s="9">
        <f t="shared" si="89"/>
        <v>40920.904895833337</v>
      </c>
    </row>
    <row r="1897" spans="1:19" ht="58" hidden="1" x14ac:dyDescent="0.3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87"/>
        <v>102</v>
      </c>
      <c r="P1897">
        <f t="shared" si="88"/>
        <v>196.34</v>
      </c>
      <c r="Q1897" t="s">
        <v>8323</v>
      </c>
      <c r="R1897" t="s">
        <v>8327</v>
      </c>
      <c r="S1897" s="9">
        <f t="shared" si="89"/>
        <v>42267.746782407412</v>
      </c>
    </row>
    <row r="1898" spans="1:19" ht="43.5" hidden="1" x14ac:dyDescent="0.3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87"/>
        <v>124</v>
      </c>
      <c r="P1898">
        <f t="shared" si="88"/>
        <v>43</v>
      </c>
      <c r="Q1898" t="s">
        <v>8323</v>
      </c>
      <c r="R1898" t="s">
        <v>8327</v>
      </c>
      <c r="S1898" s="9">
        <f t="shared" si="89"/>
        <v>40981.710243055553</v>
      </c>
    </row>
    <row r="1899" spans="1:19" ht="43.5" hidden="1" x14ac:dyDescent="0.3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87"/>
        <v>102</v>
      </c>
      <c r="P1899">
        <f t="shared" si="88"/>
        <v>35.549999999999997</v>
      </c>
      <c r="Q1899" t="s">
        <v>8323</v>
      </c>
      <c r="R1899" t="s">
        <v>8327</v>
      </c>
      <c r="S1899" s="9">
        <f t="shared" si="89"/>
        <v>41680.583402777782</v>
      </c>
    </row>
    <row r="1900" spans="1:19" ht="43.5" hidden="1" x14ac:dyDescent="0.3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87"/>
        <v>145</v>
      </c>
      <c r="P1900">
        <f t="shared" si="88"/>
        <v>68.81</v>
      </c>
      <c r="Q1900" t="s">
        <v>8323</v>
      </c>
      <c r="R1900" t="s">
        <v>8327</v>
      </c>
      <c r="S1900" s="9">
        <f t="shared" si="89"/>
        <v>42366.192974537036</v>
      </c>
    </row>
    <row r="1901" spans="1:19" ht="43.5" hidden="1" x14ac:dyDescent="0.3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87"/>
        <v>133</v>
      </c>
      <c r="P1901">
        <f t="shared" si="88"/>
        <v>28.57</v>
      </c>
      <c r="Q1901" t="s">
        <v>8323</v>
      </c>
      <c r="R1901" t="s">
        <v>8327</v>
      </c>
      <c r="S1901" s="9">
        <f t="shared" si="89"/>
        <v>42058.941736111112</v>
      </c>
    </row>
    <row r="1902" spans="1:19" ht="58" hidden="1" x14ac:dyDescent="0.3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87"/>
        <v>109</v>
      </c>
      <c r="P1902">
        <f t="shared" si="88"/>
        <v>50.63</v>
      </c>
      <c r="Q1902" t="s">
        <v>8323</v>
      </c>
      <c r="R1902" t="s">
        <v>8327</v>
      </c>
      <c r="S1902" s="9">
        <f t="shared" si="89"/>
        <v>41160.871886574074</v>
      </c>
    </row>
    <row r="1903" spans="1:19" ht="43.5" hidden="1" x14ac:dyDescent="0.3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87"/>
        <v>3</v>
      </c>
      <c r="P1903">
        <f t="shared" si="88"/>
        <v>106.8</v>
      </c>
      <c r="Q1903" t="s">
        <v>8317</v>
      </c>
      <c r="R1903" t="s">
        <v>8346</v>
      </c>
      <c r="S1903" s="9">
        <f t="shared" si="89"/>
        <v>42116.54315972222</v>
      </c>
    </row>
    <row r="1904" spans="1:19" ht="43.5" hidden="1" x14ac:dyDescent="0.3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87"/>
        <v>1</v>
      </c>
      <c r="P1904">
        <f t="shared" si="88"/>
        <v>4</v>
      </c>
      <c r="Q1904" t="s">
        <v>8317</v>
      </c>
      <c r="R1904" t="s">
        <v>8346</v>
      </c>
      <c r="S1904" s="9">
        <f t="shared" si="89"/>
        <v>42037.789895833332</v>
      </c>
    </row>
    <row r="1905" spans="1:19" ht="43.5" hidden="1" x14ac:dyDescent="0.3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87"/>
        <v>47</v>
      </c>
      <c r="P1905">
        <f t="shared" si="88"/>
        <v>34.1</v>
      </c>
      <c r="Q1905" t="s">
        <v>8317</v>
      </c>
      <c r="R1905" t="s">
        <v>8346</v>
      </c>
      <c r="S1905" s="9">
        <f t="shared" si="89"/>
        <v>42702.770729166667</v>
      </c>
    </row>
    <row r="1906" spans="1:19" ht="43.5" hidden="1" x14ac:dyDescent="0.3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87"/>
        <v>0</v>
      </c>
      <c r="P1906">
        <f t="shared" si="88"/>
        <v>25</v>
      </c>
      <c r="Q1906" t="s">
        <v>8317</v>
      </c>
      <c r="R1906" t="s">
        <v>8346</v>
      </c>
      <c r="S1906" s="9">
        <f t="shared" si="89"/>
        <v>42326.685428240744</v>
      </c>
    </row>
    <row r="1907" spans="1:19" ht="58" hidden="1" x14ac:dyDescent="0.3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87"/>
        <v>0</v>
      </c>
      <c r="P1907">
        <f t="shared" si="88"/>
        <v>10.5</v>
      </c>
      <c r="Q1907" t="s">
        <v>8317</v>
      </c>
      <c r="R1907" t="s">
        <v>8346</v>
      </c>
      <c r="S1907" s="9">
        <f t="shared" si="89"/>
        <v>41859.925856481481</v>
      </c>
    </row>
    <row r="1908" spans="1:19" ht="43.5" hidden="1" x14ac:dyDescent="0.3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87"/>
        <v>43</v>
      </c>
      <c r="P1908">
        <f t="shared" si="88"/>
        <v>215.96</v>
      </c>
      <c r="Q1908" t="s">
        <v>8317</v>
      </c>
      <c r="R1908" t="s">
        <v>8346</v>
      </c>
      <c r="S1908" s="9">
        <f t="shared" si="89"/>
        <v>42514.671099537038</v>
      </c>
    </row>
    <row r="1909" spans="1:19" ht="43.5" hidden="1" x14ac:dyDescent="0.3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87"/>
        <v>0</v>
      </c>
      <c r="P1909">
        <f t="shared" si="88"/>
        <v>21.25</v>
      </c>
      <c r="Q1909" t="s">
        <v>8317</v>
      </c>
      <c r="R1909" t="s">
        <v>8346</v>
      </c>
      <c r="S1909" s="9">
        <f t="shared" si="89"/>
        <v>41767.587094907409</v>
      </c>
    </row>
    <row r="1910" spans="1:19" ht="43.5" hidden="1" x14ac:dyDescent="0.3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87"/>
        <v>2</v>
      </c>
      <c r="P1910">
        <f t="shared" si="88"/>
        <v>108.25</v>
      </c>
      <c r="Q1910" t="s">
        <v>8317</v>
      </c>
      <c r="R1910" t="s">
        <v>8346</v>
      </c>
      <c r="S1910" s="9">
        <f t="shared" si="89"/>
        <v>42703.917824074073</v>
      </c>
    </row>
    <row r="1911" spans="1:19" ht="43.5" hidden="1" x14ac:dyDescent="0.3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87"/>
        <v>14</v>
      </c>
      <c r="P1911">
        <f t="shared" si="88"/>
        <v>129.97</v>
      </c>
      <c r="Q1911" t="s">
        <v>8317</v>
      </c>
      <c r="R1911" t="s">
        <v>8346</v>
      </c>
      <c r="S1911" s="9">
        <f t="shared" si="89"/>
        <v>41905.429155092592</v>
      </c>
    </row>
    <row r="1912" spans="1:19" ht="43.5" hidden="1" x14ac:dyDescent="0.3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87"/>
        <v>39</v>
      </c>
      <c r="P1912">
        <f t="shared" si="88"/>
        <v>117.49</v>
      </c>
      <c r="Q1912" t="s">
        <v>8317</v>
      </c>
      <c r="R1912" t="s">
        <v>8346</v>
      </c>
      <c r="S1912" s="9">
        <f t="shared" si="89"/>
        <v>42264.963159722218</v>
      </c>
    </row>
    <row r="1913" spans="1:19" ht="58" hidden="1" x14ac:dyDescent="0.3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87"/>
        <v>0</v>
      </c>
      <c r="P1913">
        <f t="shared" si="88"/>
        <v>10</v>
      </c>
      <c r="Q1913" t="s">
        <v>8317</v>
      </c>
      <c r="R1913" t="s">
        <v>8346</v>
      </c>
      <c r="S1913" s="9">
        <f t="shared" si="89"/>
        <v>41830.033958333333</v>
      </c>
    </row>
    <row r="1914" spans="1:19" ht="43.5" hidden="1" x14ac:dyDescent="0.3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87"/>
        <v>59</v>
      </c>
      <c r="P1914">
        <f t="shared" si="88"/>
        <v>70.599999999999994</v>
      </c>
      <c r="Q1914" t="s">
        <v>8317</v>
      </c>
      <c r="R1914" t="s">
        <v>8346</v>
      </c>
      <c r="S1914" s="9">
        <f t="shared" si="89"/>
        <v>42129.226388888885</v>
      </c>
    </row>
    <row r="1915" spans="1:19" ht="29" hidden="1" x14ac:dyDescent="0.3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87"/>
        <v>1</v>
      </c>
      <c r="P1915">
        <f t="shared" si="88"/>
        <v>24.5</v>
      </c>
      <c r="Q1915" t="s">
        <v>8317</v>
      </c>
      <c r="R1915" t="s">
        <v>8346</v>
      </c>
      <c r="S1915" s="9">
        <f t="shared" si="89"/>
        <v>41890.511319444442</v>
      </c>
    </row>
    <row r="1916" spans="1:19" ht="43.5" hidden="1" x14ac:dyDescent="0.3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87"/>
        <v>9</v>
      </c>
      <c r="P1916">
        <f t="shared" si="88"/>
        <v>30</v>
      </c>
      <c r="Q1916" t="s">
        <v>8317</v>
      </c>
      <c r="R1916" t="s">
        <v>8346</v>
      </c>
      <c r="S1916" s="9">
        <f t="shared" si="89"/>
        <v>41929.174456018518</v>
      </c>
    </row>
    <row r="1917" spans="1:19" ht="43.5" hidden="1" x14ac:dyDescent="0.3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87"/>
        <v>2</v>
      </c>
      <c r="P1917">
        <f t="shared" si="88"/>
        <v>2</v>
      </c>
      <c r="Q1917" t="s">
        <v>8317</v>
      </c>
      <c r="R1917" t="s">
        <v>8346</v>
      </c>
      <c r="S1917" s="9">
        <f t="shared" si="89"/>
        <v>41864.04886574074</v>
      </c>
    </row>
    <row r="1918" spans="1:19" ht="29" hidden="1" x14ac:dyDescent="0.3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87"/>
        <v>1</v>
      </c>
      <c r="P1918">
        <f t="shared" si="88"/>
        <v>17</v>
      </c>
      <c r="Q1918" t="s">
        <v>8317</v>
      </c>
      <c r="R1918" t="s">
        <v>8346</v>
      </c>
      <c r="S1918" s="9">
        <f t="shared" si="89"/>
        <v>42656.717303240745</v>
      </c>
    </row>
    <row r="1919" spans="1:19" ht="29" hidden="1" x14ac:dyDescent="0.3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87"/>
        <v>53</v>
      </c>
      <c r="P1919">
        <f t="shared" si="88"/>
        <v>2928.93</v>
      </c>
      <c r="Q1919" t="s">
        <v>8317</v>
      </c>
      <c r="R1919" t="s">
        <v>8346</v>
      </c>
      <c r="S1919" s="9">
        <f t="shared" si="89"/>
        <v>42746.270057870366</v>
      </c>
    </row>
    <row r="1920" spans="1:19" ht="43.5" hidden="1" x14ac:dyDescent="0.3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87"/>
        <v>1</v>
      </c>
      <c r="P1920">
        <f t="shared" si="88"/>
        <v>28.89</v>
      </c>
      <c r="Q1920" t="s">
        <v>8317</v>
      </c>
      <c r="R1920" t="s">
        <v>8346</v>
      </c>
      <c r="S1920" s="9">
        <f t="shared" si="89"/>
        <v>41828.789942129632</v>
      </c>
    </row>
    <row r="1921" spans="1:19" ht="58" hidden="1" x14ac:dyDescent="0.3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87"/>
        <v>47</v>
      </c>
      <c r="P1921">
        <f t="shared" si="88"/>
        <v>29.63</v>
      </c>
      <c r="Q1921" t="s">
        <v>8317</v>
      </c>
      <c r="R1921" t="s">
        <v>8346</v>
      </c>
      <c r="S1921" s="9">
        <f t="shared" si="89"/>
        <v>42113.875567129624</v>
      </c>
    </row>
    <row r="1922" spans="1:19" ht="43.5" hidden="1" x14ac:dyDescent="0.3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ref="O1922:O1985" si="90">ROUND((E1922/D1922)*100,0)</f>
        <v>43</v>
      </c>
      <c r="P1922">
        <f t="shared" si="88"/>
        <v>40.98</v>
      </c>
      <c r="Q1922" t="s">
        <v>8317</v>
      </c>
      <c r="R1922" t="s">
        <v>8346</v>
      </c>
      <c r="S1922" s="9">
        <f t="shared" si="89"/>
        <v>42270.875706018516</v>
      </c>
    </row>
    <row r="1923" spans="1:19" ht="29" hidden="1" x14ac:dyDescent="0.3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si="90"/>
        <v>137</v>
      </c>
      <c r="P1923">
        <f t="shared" ref="P1923:P1986" si="91">IFERROR(ROUND(E1923/L1923,2),0)</f>
        <v>54</v>
      </c>
      <c r="Q1923" t="s">
        <v>8323</v>
      </c>
      <c r="R1923" t="s">
        <v>8327</v>
      </c>
      <c r="S1923" s="9">
        <f t="shared" ref="S1923:S1986" si="92">(((J1923/60)/60)/24)+DATE(1970,1,1)</f>
        <v>41074.221562500003</v>
      </c>
    </row>
    <row r="1924" spans="1:19" ht="43.5" hidden="1" x14ac:dyDescent="0.3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90"/>
        <v>116</v>
      </c>
      <c r="P1924">
        <f t="shared" si="91"/>
        <v>36.11</v>
      </c>
      <c r="Q1924" t="s">
        <v>8323</v>
      </c>
      <c r="R1924" t="s">
        <v>8327</v>
      </c>
      <c r="S1924" s="9">
        <f t="shared" si="92"/>
        <v>41590.255868055552</v>
      </c>
    </row>
    <row r="1925" spans="1:19" ht="43.5" hidden="1" x14ac:dyDescent="0.3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90"/>
        <v>241</v>
      </c>
      <c r="P1925">
        <f t="shared" si="91"/>
        <v>23.15</v>
      </c>
      <c r="Q1925" t="s">
        <v>8323</v>
      </c>
      <c r="R1925" t="s">
        <v>8327</v>
      </c>
      <c r="S1925" s="9">
        <f t="shared" si="92"/>
        <v>40772.848749999997</v>
      </c>
    </row>
    <row r="1926" spans="1:19" ht="58" hidden="1" x14ac:dyDescent="0.3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90"/>
        <v>114</v>
      </c>
      <c r="P1926">
        <f t="shared" si="91"/>
        <v>104</v>
      </c>
      <c r="Q1926" t="s">
        <v>8323</v>
      </c>
      <c r="R1926" t="s">
        <v>8327</v>
      </c>
      <c r="S1926" s="9">
        <f t="shared" si="92"/>
        <v>41626.761053240742</v>
      </c>
    </row>
    <row r="1927" spans="1:19" ht="43.5" hidden="1" x14ac:dyDescent="0.3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90"/>
        <v>110</v>
      </c>
      <c r="P1927">
        <f t="shared" si="91"/>
        <v>31.83</v>
      </c>
      <c r="Q1927" t="s">
        <v>8323</v>
      </c>
      <c r="R1927" t="s">
        <v>8327</v>
      </c>
      <c r="S1927" s="9">
        <f t="shared" si="92"/>
        <v>41535.90148148148</v>
      </c>
    </row>
    <row r="1928" spans="1:19" ht="58" hidden="1" x14ac:dyDescent="0.3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90"/>
        <v>195</v>
      </c>
      <c r="P1928">
        <f t="shared" si="91"/>
        <v>27.39</v>
      </c>
      <c r="Q1928" t="s">
        <v>8323</v>
      </c>
      <c r="R1928" t="s">
        <v>8327</v>
      </c>
      <c r="S1928" s="9">
        <f t="shared" si="92"/>
        <v>40456.954351851848</v>
      </c>
    </row>
    <row r="1929" spans="1:19" hidden="1" x14ac:dyDescent="0.3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90"/>
        <v>103</v>
      </c>
      <c r="P1929">
        <f t="shared" si="91"/>
        <v>56.36</v>
      </c>
      <c r="Q1929" t="s">
        <v>8323</v>
      </c>
      <c r="R1929" t="s">
        <v>8327</v>
      </c>
      <c r="S1929" s="9">
        <f t="shared" si="92"/>
        <v>40960.861562500002</v>
      </c>
    </row>
    <row r="1930" spans="1:19" ht="29" hidden="1" x14ac:dyDescent="0.3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90"/>
        <v>103</v>
      </c>
      <c r="P1930">
        <f t="shared" si="91"/>
        <v>77.349999999999994</v>
      </c>
      <c r="Q1930" t="s">
        <v>8323</v>
      </c>
      <c r="R1930" t="s">
        <v>8327</v>
      </c>
      <c r="S1930" s="9">
        <f t="shared" si="92"/>
        <v>41371.648078703707</v>
      </c>
    </row>
    <row r="1931" spans="1:19" ht="43.5" hidden="1" x14ac:dyDescent="0.3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90"/>
        <v>100</v>
      </c>
      <c r="P1931">
        <f t="shared" si="91"/>
        <v>42.8</v>
      </c>
      <c r="Q1931" t="s">
        <v>8323</v>
      </c>
      <c r="R1931" t="s">
        <v>8327</v>
      </c>
      <c r="S1931" s="9">
        <f t="shared" si="92"/>
        <v>40687.021597222221</v>
      </c>
    </row>
    <row r="1932" spans="1:19" ht="29" hidden="1" x14ac:dyDescent="0.3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90"/>
        <v>127</v>
      </c>
      <c r="P1932">
        <f t="shared" si="91"/>
        <v>48.85</v>
      </c>
      <c r="Q1932" t="s">
        <v>8323</v>
      </c>
      <c r="R1932" t="s">
        <v>8327</v>
      </c>
      <c r="S1932" s="9">
        <f t="shared" si="92"/>
        <v>41402.558819444443</v>
      </c>
    </row>
    <row r="1933" spans="1:19" ht="43.5" hidden="1" x14ac:dyDescent="0.3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90"/>
        <v>121</v>
      </c>
      <c r="P1933">
        <f t="shared" si="91"/>
        <v>48.24</v>
      </c>
      <c r="Q1933" t="s">
        <v>8323</v>
      </c>
      <c r="R1933" t="s">
        <v>8327</v>
      </c>
      <c r="S1933" s="9">
        <f t="shared" si="92"/>
        <v>41037.892465277779</v>
      </c>
    </row>
    <row r="1934" spans="1:19" ht="58" hidden="1" x14ac:dyDescent="0.3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90"/>
        <v>107</v>
      </c>
      <c r="P1934">
        <f t="shared" si="91"/>
        <v>70.209999999999994</v>
      </c>
      <c r="Q1934" t="s">
        <v>8323</v>
      </c>
      <c r="R1934" t="s">
        <v>8327</v>
      </c>
      <c r="S1934" s="9">
        <f t="shared" si="92"/>
        <v>40911.809872685182</v>
      </c>
    </row>
    <row r="1935" spans="1:19" ht="43.5" hidden="1" x14ac:dyDescent="0.3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90"/>
        <v>172</v>
      </c>
      <c r="P1935">
        <f t="shared" si="91"/>
        <v>94.05</v>
      </c>
      <c r="Q1935" t="s">
        <v>8323</v>
      </c>
      <c r="R1935" t="s">
        <v>8327</v>
      </c>
      <c r="S1935" s="9">
        <f t="shared" si="92"/>
        <v>41879.130868055552</v>
      </c>
    </row>
    <row r="1936" spans="1:19" ht="43.5" hidden="1" x14ac:dyDescent="0.3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90"/>
        <v>124</v>
      </c>
      <c r="P1936">
        <f t="shared" si="91"/>
        <v>80.27</v>
      </c>
      <c r="Q1936" t="s">
        <v>8323</v>
      </c>
      <c r="R1936" t="s">
        <v>8327</v>
      </c>
      <c r="S1936" s="9">
        <f t="shared" si="92"/>
        <v>40865.867141203707</v>
      </c>
    </row>
    <row r="1937" spans="1:19" ht="58" hidden="1" x14ac:dyDescent="0.3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90"/>
        <v>108</v>
      </c>
      <c r="P1937">
        <f t="shared" si="91"/>
        <v>54.2</v>
      </c>
      <c r="Q1937" t="s">
        <v>8323</v>
      </c>
      <c r="R1937" t="s">
        <v>8327</v>
      </c>
      <c r="S1937" s="9">
        <f t="shared" si="92"/>
        <v>41773.932534722226</v>
      </c>
    </row>
    <row r="1938" spans="1:19" ht="43.5" hidden="1" x14ac:dyDescent="0.3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90"/>
        <v>117</v>
      </c>
      <c r="P1938">
        <f t="shared" si="91"/>
        <v>60.27</v>
      </c>
      <c r="Q1938" t="s">
        <v>8323</v>
      </c>
      <c r="R1938" t="s">
        <v>8327</v>
      </c>
      <c r="S1938" s="9">
        <f t="shared" si="92"/>
        <v>40852.889699074076</v>
      </c>
    </row>
    <row r="1939" spans="1:19" ht="43.5" hidden="1" x14ac:dyDescent="0.3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90"/>
        <v>187</v>
      </c>
      <c r="P1939">
        <f t="shared" si="91"/>
        <v>38.74</v>
      </c>
      <c r="Q1939" t="s">
        <v>8323</v>
      </c>
      <c r="R1939" t="s">
        <v>8327</v>
      </c>
      <c r="S1939" s="9">
        <f t="shared" si="92"/>
        <v>41059.118993055556</v>
      </c>
    </row>
    <row r="1940" spans="1:19" ht="43.5" hidden="1" x14ac:dyDescent="0.3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90"/>
        <v>116</v>
      </c>
      <c r="P1940">
        <f t="shared" si="91"/>
        <v>152.54</v>
      </c>
      <c r="Q1940" t="s">
        <v>8323</v>
      </c>
      <c r="R1940" t="s">
        <v>8327</v>
      </c>
      <c r="S1940" s="9">
        <f t="shared" si="92"/>
        <v>41426.259618055556</v>
      </c>
    </row>
    <row r="1941" spans="1:19" ht="58" hidden="1" x14ac:dyDescent="0.3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90"/>
        <v>111</v>
      </c>
      <c r="P1941">
        <f t="shared" si="91"/>
        <v>115.31</v>
      </c>
      <c r="Q1941" t="s">
        <v>8323</v>
      </c>
      <c r="R1941" t="s">
        <v>8327</v>
      </c>
      <c r="S1941" s="9">
        <f t="shared" si="92"/>
        <v>41313.985046296293</v>
      </c>
    </row>
    <row r="1942" spans="1:19" ht="43.5" hidden="1" x14ac:dyDescent="0.3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90"/>
        <v>171</v>
      </c>
      <c r="P1942">
        <f t="shared" si="91"/>
        <v>35.840000000000003</v>
      </c>
      <c r="Q1942" t="s">
        <v>8323</v>
      </c>
      <c r="R1942" t="s">
        <v>8327</v>
      </c>
      <c r="S1942" s="9">
        <f t="shared" si="92"/>
        <v>40670.507326388892</v>
      </c>
    </row>
    <row r="1943" spans="1:19" ht="43.5" hidden="1" x14ac:dyDescent="0.3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90"/>
        <v>126</v>
      </c>
      <c r="P1943">
        <f t="shared" si="91"/>
        <v>64.569999999999993</v>
      </c>
      <c r="Q1943" t="s">
        <v>8317</v>
      </c>
      <c r="R1943" t="s">
        <v>8347</v>
      </c>
      <c r="S1943" s="9">
        <f t="shared" si="92"/>
        <v>41744.290868055556</v>
      </c>
    </row>
    <row r="1944" spans="1:19" ht="43.5" hidden="1" x14ac:dyDescent="0.3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90"/>
        <v>138</v>
      </c>
      <c r="P1944">
        <f t="shared" si="91"/>
        <v>87.44</v>
      </c>
      <c r="Q1944" t="s">
        <v>8317</v>
      </c>
      <c r="R1944" t="s">
        <v>8347</v>
      </c>
      <c r="S1944" s="9">
        <f t="shared" si="92"/>
        <v>40638.828009259261</v>
      </c>
    </row>
    <row r="1945" spans="1:19" ht="43.5" hidden="1" x14ac:dyDescent="0.3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90"/>
        <v>1705</v>
      </c>
      <c r="P1945">
        <f t="shared" si="91"/>
        <v>68.819999999999993</v>
      </c>
      <c r="Q1945" t="s">
        <v>8317</v>
      </c>
      <c r="R1945" t="s">
        <v>8347</v>
      </c>
      <c r="S1945" s="9">
        <f t="shared" si="92"/>
        <v>42548.269861111112</v>
      </c>
    </row>
    <row r="1946" spans="1:19" ht="58" hidden="1" x14ac:dyDescent="0.3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90"/>
        <v>788</v>
      </c>
      <c r="P1946">
        <f t="shared" si="91"/>
        <v>176.2</v>
      </c>
      <c r="Q1946" t="s">
        <v>8317</v>
      </c>
      <c r="R1946" t="s">
        <v>8347</v>
      </c>
      <c r="S1946" s="9">
        <f t="shared" si="92"/>
        <v>41730.584374999999</v>
      </c>
    </row>
    <row r="1947" spans="1:19" ht="43.5" hidden="1" x14ac:dyDescent="0.3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90"/>
        <v>348</v>
      </c>
      <c r="P1947">
        <f t="shared" si="91"/>
        <v>511.79</v>
      </c>
      <c r="Q1947" t="s">
        <v>8317</v>
      </c>
      <c r="R1947" t="s">
        <v>8347</v>
      </c>
      <c r="S1947" s="9">
        <f t="shared" si="92"/>
        <v>42157.251828703709</v>
      </c>
    </row>
    <row r="1948" spans="1:19" ht="58" hidden="1" x14ac:dyDescent="0.3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90"/>
        <v>150</v>
      </c>
      <c r="P1948">
        <f t="shared" si="91"/>
        <v>160.44</v>
      </c>
      <c r="Q1948" t="s">
        <v>8317</v>
      </c>
      <c r="R1948" t="s">
        <v>8347</v>
      </c>
      <c r="S1948" s="9">
        <f t="shared" si="92"/>
        <v>41689.150011574071</v>
      </c>
    </row>
    <row r="1949" spans="1:19" ht="58" hidden="1" x14ac:dyDescent="0.3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90"/>
        <v>101</v>
      </c>
      <c r="P1949">
        <f t="shared" si="91"/>
        <v>35</v>
      </c>
      <c r="Q1949" t="s">
        <v>8317</v>
      </c>
      <c r="R1949" t="s">
        <v>8347</v>
      </c>
      <c r="S1949" s="9">
        <f t="shared" si="92"/>
        <v>40102.918055555558</v>
      </c>
    </row>
    <row r="1950" spans="1:19" ht="29" hidden="1" x14ac:dyDescent="0.3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90"/>
        <v>800</v>
      </c>
      <c r="P1950">
        <f t="shared" si="91"/>
        <v>188.51</v>
      </c>
      <c r="Q1950" t="s">
        <v>8317</v>
      </c>
      <c r="R1950" t="s">
        <v>8347</v>
      </c>
      <c r="S1950" s="9">
        <f t="shared" si="92"/>
        <v>42473.604270833333</v>
      </c>
    </row>
    <row r="1951" spans="1:19" ht="43.5" hidden="1" x14ac:dyDescent="0.3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90"/>
        <v>106</v>
      </c>
      <c r="P1951">
        <f t="shared" si="91"/>
        <v>56.2</v>
      </c>
      <c r="Q1951" t="s">
        <v>8317</v>
      </c>
      <c r="R1951" t="s">
        <v>8347</v>
      </c>
      <c r="S1951" s="9">
        <f t="shared" si="92"/>
        <v>41800.423043981478</v>
      </c>
    </row>
    <row r="1952" spans="1:19" ht="43.5" hidden="1" x14ac:dyDescent="0.3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90"/>
        <v>201</v>
      </c>
      <c r="P1952">
        <f t="shared" si="91"/>
        <v>51.31</v>
      </c>
      <c r="Q1952" t="s">
        <v>8317</v>
      </c>
      <c r="R1952" t="s">
        <v>8347</v>
      </c>
      <c r="S1952" s="9">
        <f t="shared" si="92"/>
        <v>40624.181400462963</v>
      </c>
    </row>
    <row r="1953" spans="1:19" ht="43.5" hidden="1" x14ac:dyDescent="0.3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90"/>
        <v>212</v>
      </c>
      <c r="P1953">
        <f t="shared" si="91"/>
        <v>127.36</v>
      </c>
      <c r="Q1953" t="s">
        <v>8317</v>
      </c>
      <c r="R1953" t="s">
        <v>8347</v>
      </c>
      <c r="S1953" s="9">
        <f t="shared" si="92"/>
        <v>42651.420567129629</v>
      </c>
    </row>
    <row r="1954" spans="1:19" ht="43.5" hidden="1" x14ac:dyDescent="0.3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90"/>
        <v>198</v>
      </c>
      <c r="P1954">
        <f t="shared" si="91"/>
        <v>101.86</v>
      </c>
      <c r="Q1954" t="s">
        <v>8317</v>
      </c>
      <c r="R1954" t="s">
        <v>8347</v>
      </c>
      <c r="S1954" s="9">
        <f t="shared" si="92"/>
        <v>41526.60665509259</v>
      </c>
    </row>
    <row r="1955" spans="1:19" ht="43.5" hidden="1" x14ac:dyDescent="0.3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90"/>
        <v>226</v>
      </c>
      <c r="P1955">
        <f t="shared" si="91"/>
        <v>230.56</v>
      </c>
      <c r="Q1955" t="s">
        <v>8317</v>
      </c>
      <c r="R1955" t="s">
        <v>8347</v>
      </c>
      <c r="S1955" s="9">
        <f t="shared" si="92"/>
        <v>40941.199826388889</v>
      </c>
    </row>
    <row r="1956" spans="1:19" ht="29" hidden="1" x14ac:dyDescent="0.3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90"/>
        <v>699</v>
      </c>
      <c r="P1956">
        <f t="shared" si="91"/>
        <v>842.11</v>
      </c>
      <c r="Q1956" t="s">
        <v>8317</v>
      </c>
      <c r="R1956" t="s">
        <v>8347</v>
      </c>
      <c r="S1956" s="9">
        <f t="shared" si="92"/>
        <v>42394.580740740741</v>
      </c>
    </row>
    <row r="1957" spans="1:19" ht="58" hidden="1" x14ac:dyDescent="0.3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90"/>
        <v>399</v>
      </c>
      <c r="P1957">
        <f t="shared" si="91"/>
        <v>577.28</v>
      </c>
      <c r="Q1957" t="s">
        <v>8317</v>
      </c>
      <c r="R1957" t="s">
        <v>8347</v>
      </c>
      <c r="S1957" s="9">
        <f t="shared" si="92"/>
        <v>41020.271770833337</v>
      </c>
    </row>
    <row r="1958" spans="1:19" ht="43.5" hidden="1" x14ac:dyDescent="0.3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90"/>
        <v>294</v>
      </c>
      <c r="P1958">
        <f t="shared" si="91"/>
        <v>483.34</v>
      </c>
      <c r="Q1958" t="s">
        <v>8317</v>
      </c>
      <c r="R1958" t="s">
        <v>8347</v>
      </c>
      <c r="S1958" s="9">
        <f t="shared" si="92"/>
        <v>42067.923668981486</v>
      </c>
    </row>
    <row r="1959" spans="1:19" ht="29" hidden="1" x14ac:dyDescent="0.3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90"/>
        <v>168</v>
      </c>
      <c r="P1959">
        <f t="shared" si="91"/>
        <v>76.14</v>
      </c>
      <c r="Q1959" t="s">
        <v>8317</v>
      </c>
      <c r="R1959" t="s">
        <v>8347</v>
      </c>
      <c r="S1959" s="9">
        <f t="shared" si="92"/>
        <v>41179.098530092589</v>
      </c>
    </row>
    <row r="1960" spans="1:19" ht="43.5" hidden="1" x14ac:dyDescent="0.3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90"/>
        <v>1436</v>
      </c>
      <c r="P1960">
        <f t="shared" si="91"/>
        <v>74.11</v>
      </c>
      <c r="Q1960" t="s">
        <v>8317</v>
      </c>
      <c r="R1960" t="s">
        <v>8347</v>
      </c>
      <c r="S1960" s="9">
        <f t="shared" si="92"/>
        <v>41326.987974537034</v>
      </c>
    </row>
    <row r="1961" spans="1:19" ht="58" hidden="1" x14ac:dyDescent="0.3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90"/>
        <v>157</v>
      </c>
      <c r="P1961">
        <f t="shared" si="91"/>
        <v>36.97</v>
      </c>
      <c r="Q1961" t="s">
        <v>8317</v>
      </c>
      <c r="R1961" t="s">
        <v>8347</v>
      </c>
      <c r="S1961" s="9">
        <f t="shared" si="92"/>
        <v>41871.845601851855</v>
      </c>
    </row>
    <row r="1962" spans="1:19" ht="43.5" hidden="1" x14ac:dyDescent="0.3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90"/>
        <v>118</v>
      </c>
      <c r="P1962">
        <f t="shared" si="91"/>
        <v>2500.9699999999998</v>
      </c>
      <c r="Q1962" t="s">
        <v>8317</v>
      </c>
      <c r="R1962" t="s">
        <v>8347</v>
      </c>
      <c r="S1962" s="9">
        <f t="shared" si="92"/>
        <v>41964.362743055557</v>
      </c>
    </row>
    <row r="1963" spans="1:19" ht="43.5" hidden="1" x14ac:dyDescent="0.3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90"/>
        <v>1105</v>
      </c>
      <c r="P1963">
        <f t="shared" si="91"/>
        <v>67.69</v>
      </c>
      <c r="Q1963" t="s">
        <v>8317</v>
      </c>
      <c r="R1963" t="s">
        <v>8347</v>
      </c>
      <c r="S1963" s="9">
        <f t="shared" si="92"/>
        <v>41148.194641203707</v>
      </c>
    </row>
    <row r="1964" spans="1:19" ht="43.5" hidden="1" x14ac:dyDescent="0.3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90"/>
        <v>193</v>
      </c>
      <c r="P1964">
        <f t="shared" si="91"/>
        <v>63.05</v>
      </c>
      <c r="Q1964" t="s">
        <v>8317</v>
      </c>
      <c r="R1964" t="s">
        <v>8347</v>
      </c>
      <c r="S1964" s="9">
        <f t="shared" si="92"/>
        <v>41742.780509259261</v>
      </c>
    </row>
    <row r="1965" spans="1:19" ht="58" hidden="1" x14ac:dyDescent="0.3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90"/>
        <v>127</v>
      </c>
      <c r="P1965">
        <f t="shared" si="91"/>
        <v>117.6</v>
      </c>
      <c r="Q1965" t="s">
        <v>8317</v>
      </c>
      <c r="R1965" t="s">
        <v>8347</v>
      </c>
      <c r="S1965" s="9">
        <f t="shared" si="92"/>
        <v>41863.429791666669</v>
      </c>
    </row>
    <row r="1966" spans="1:19" ht="43.5" hidden="1" x14ac:dyDescent="0.3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90"/>
        <v>260</v>
      </c>
      <c r="P1966">
        <f t="shared" si="91"/>
        <v>180.75</v>
      </c>
      <c r="Q1966" t="s">
        <v>8317</v>
      </c>
      <c r="R1966" t="s">
        <v>8347</v>
      </c>
      <c r="S1966" s="9">
        <f t="shared" si="92"/>
        <v>42452.272824074069</v>
      </c>
    </row>
    <row r="1967" spans="1:19" ht="43.5" hidden="1" x14ac:dyDescent="0.3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90"/>
        <v>262</v>
      </c>
      <c r="P1967">
        <f t="shared" si="91"/>
        <v>127.32</v>
      </c>
      <c r="Q1967" t="s">
        <v>8317</v>
      </c>
      <c r="R1967" t="s">
        <v>8347</v>
      </c>
      <c r="S1967" s="9">
        <f t="shared" si="92"/>
        <v>40898.089236111111</v>
      </c>
    </row>
    <row r="1968" spans="1:19" ht="43.5" hidden="1" x14ac:dyDescent="0.3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90"/>
        <v>207</v>
      </c>
      <c r="P1968">
        <f t="shared" si="91"/>
        <v>136.63999999999999</v>
      </c>
      <c r="Q1968" t="s">
        <v>8317</v>
      </c>
      <c r="R1968" t="s">
        <v>8347</v>
      </c>
      <c r="S1968" s="9">
        <f t="shared" si="92"/>
        <v>41835.540486111109</v>
      </c>
    </row>
    <row r="1969" spans="1:19" ht="43.5" hidden="1" x14ac:dyDescent="0.3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90"/>
        <v>370</v>
      </c>
      <c r="P1969">
        <f t="shared" si="91"/>
        <v>182.78</v>
      </c>
      <c r="Q1969" t="s">
        <v>8317</v>
      </c>
      <c r="R1969" t="s">
        <v>8347</v>
      </c>
      <c r="S1969" s="9">
        <f t="shared" si="92"/>
        <v>41730.663530092592</v>
      </c>
    </row>
    <row r="1970" spans="1:19" ht="29" hidden="1" x14ac:dyDescent="0.3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90"/>
        <v>285</v>
      </c>
      <c r="P1970">
        <f t="shared" si="91"/>
        <v>279.38</v>
      </c>
      <c r="Q1970" t="s">
        <v>8317</v>
      </c>
      <c r="R1970" t="s">
        <v>8347</v>
      </c>
      <c r="S1970" s="9">
        <f t="shared" si="92"/>
        <v>42676.586979166663</v>
      </c>
    </row>
    <row r="1971" spans="1:19" ht="43.5" hidden="1" x14ac:dyDescent="0.3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90"/>
        <v>579</v>
      </c>
      <c r="P1971">
        <f t="shared" si="91"/>
        <v>61.38</v>
      </c>
      <c r="Q1971" t="s">
        <v>8317</v>
      </c>
      <c r="R1971" t="s">
        <v>8347</v>
      </c>
      <c r="S1971" s="9">
        <f t="shared" si="92"/>
        <v>42557.792453703703</v>
      </c>
    </row>
    <row r="1972" spans="1:19" ht="43.5" hidden="1" x14ac:dyDescent="0.3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90"/>
        <v>1132</v>
      </c>
      <c r="P1972">
        <f t="shared" si="91"/>
        <v>80.73</v>
      </c>
      <c r="Q1972" t="s">
        <v>8317</v>
      </c>
      <c r="R1972" t="s">
        <v>8347</v>
      </c>
      <c r="S1972" s="9">
        <f t="shared" si="92"/>
        <v>41324.193298611113</v>
      </c>
    </row>
    <row r="1973" spans="1:19" ht="43.5" hidden="1" x14ac:dyDescent="0.3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90"/>
        <v>263</v>
      </c>
      <c r="P1973">
        <f t="shared" si="91"/>
        <v>272.36</v>
      </c>
      <c r="Q1973" t="s">
        <v>8317</v>
      </c>
      <c r="R1973" t="s">
        <v>8347</v>
      </c>
      <c r="S1973" s="9">
        <f t="shared" si="92"/>
        <v>41561.500706018516</v>
      </c>
    </row>
    <row r="1974" spans="1:19" ht="43.5" hidden="1" x14ac:dyDescent="0.3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90"/>
        <v>674</v>
      </c>
      <c r="P1974">
        <f t="shared" si="91"/>
        <v>70.849999999999994</v>
      </c>
      <c r="Q1974" t="s">
        <v>8317</v>
      </c>
      <c r="R1974" t="s">
        <v>8347</v>
      </c>
      <c r="S1974" s="9">
        <f t="shared" si="92"/>
        <v>41201.012083333335</v>
      </c>
    </row>
    <row r="1975" spans="1:19" ht="43.5" hidden="1" x14ac:dyDescent="0.3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90"/>
        <v>257</v>
      </c>
      <c r="P1975">
        <f t="shared" si="91"/>
        <v>247.94</v>
      </c>
      <c r="Q1975" t="s">
        <v>8317</v>
      </c>
      <c r="R1975" t="s">
        <v>8347</v>
      </c>
      <c r="S1975" s="9">
        <f t="shared" si="92"/>
        <v>42549.722962962958</v>
      </c>
    </row>
    <row r="1976" spans="1:19" ht="43.5" hidden="1" x14ac:dyDescent="0.3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90"/>
        <v>375</v>
      </c>
      <c r="P1976">
        <f t="shared" si="91"/>
        <v>186.81</v>
      </c>
      <c r="Q1976" t="s">
        <v>8317</v>
      </c>
      <c r="R1976" t="s">
        <v>8347</v>
      </c>
      <c r="S1976" s="9">
        <f t="shared" si="92"/>
        <v>41445.334131944444</v>
      </c>
    </row>
    <row r="1977" spans="1:19" ht="29" hidden="1" x14ac:dyDescent="0.3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90"/>
        <v>209</v>
      </c>
      <c r="P1977">
        <f t="shared" si="91"/>
        <v>131.99</v>
      </c>
      <c r="Q1977" t="s">
        <v>8317</v>
      </c>
      <c r="R1977" t="s">
        <v>8347</v>
      </c>
      <c r="S1977" s="9">
        <f t="shared" si="92"/>
        <v>41313.755219907405</v>
      </c>
    </row>
    <row r="1978" spans="1:19" ht="29" hidden="1" x14ac:dyDescent="0.3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90"/>
        <v>347</v>
      </c>
      <c r="P1978">
        <f t="shared" si="91"/>
        <v>29.31</v>
      </c>
      <c r="Q1978" t="s">
        <v>8317</v>
      </c>
      <c r="R1978" t="s">
        <v>8347</v>
      </c>
      <c r="S1978" s="9">
        <f t="shared" si="92"/>
        <v>41438.899594907409</v>
      </c>
    </row>
    <row r="1979" spans="1:19" ht="43.5" hidden="1" x14ac:dyDescent="0.3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90"/>
        <v>402</v>
      </c>
      <c r="P1979">
        <f t="shared" si="91"/>
        <v>245.02</v>
      </c>
      <c r="Q1979" t="s">
        <v>8317</v>
      </c>
      <c r="R1979" t="s">
        <v>8347</v>
      </c>
      <c r="S1979" s="9">
        <f t="shared" si="92"/>
        <v>42311.216898148152</v>
      </c>
    </row>
    <row r="1980" spans="1:19" ht="43.5" hidden="1" x14ac:dyDescent="0.3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90"/>
        <v>1027</v>
      </c>
      <c r="P1980">
        <f t="shared" si="91"/>
        <v>1323.25</v>
      </c>
      <c r="Q1980" t="s">
        <v>8317</v>
      </c>
      <c r="R1980" t="s">
        <v>8347</v>
      </c>
      <c r="S1980" s="9">
        <f t="shared" si="92"/>
        <v>41039.225601851853</v>
      </c>
    </row>
    <row r="1981" spans="1:19" ht="43.5" hidden="1" x14ac:dyDescent="0.3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90"/>
        <v>115</v>
      </c>
      <c r="P1981">
        <f t="shared" si="91"/>
        <v>282.66000000000003</v>
      </c>
      <c r="Q1981" t="s">
        <v>8317</v>
      </c>
      <c r="R1981" t="s">
        <v>8347</v>
      </c>
      <c r="S1981" s="9">
        <f t="shared" si="92"/>
        <v>42290.460023148145</v>
      </c>
    </row>
    <row r="1982" spans="1:19" ht="29" hidden="1" x14ac:dyDescent="0.3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90"/>
        <v>355</v>
      </c>
      <c r="P1982">
        <f t="shared" si="91"/>
        <v>91.21</v>
      </c>
      <c r="Q1982" t="s">
        <v>8317</v>
      </c>
      <c r="R1982" t="s">
        <v>8347</v>
      </c>
      <c r="S1982" s="9">
        <f t="shared" si="92"/>
        <v>42423.542384259257</v>
      </c>
    </row>
    <row r="1983" spans="1:19" ht="43.5" hidden="1" x14ac:dyDescent="0.3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90"/>
        <v>5</v>
      </c>
      <c r="P1983">
        <f t="shared" si="91"/>
        <v>31.75</v>
      </c>
      <c r="Q1983" t="s">
        <v>8336</v>
      </c>
      <c r="R1983" t="s">
        <v>8348</v>
      </c>
      <c r="S1983" s="9">
        <f t="shared" si="92"/>
        <v>41799.725289351853</v>
      </c>
    </row>
    <row r="1984" spans="1:19" ht="43.5" hidden="1" x14ac:dyDescent="0.3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90"/>
        <v>0</v>
      </c>
      <c r="P1984">
        <f t="shared" si="91"/>
        <v>0</v>
      </c>
      <c r="Q1984" t="s">
        <v>8336</v>
      </c>
      <c r="R1984" t="s">
        <v>8348</v>
      </c>
      <c r="S1984" s="9">
        <f t="shared" si="92"/>
        <v>42678.586655092593</v>
      </c>
    </row>
    <row r="1985" spans="1:19" ht="43.5" hidden="1" x14ac:dyDescent="0.3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90"/>
        <v>4</v>
      </c>
      <c r="P1985">
        <f t="shared" si="91"/>
        <v>88.69</v>
      </c>
      <c r="Q1985" t="s">
        <v>8336</v>
      </c>
      <c r="R1985" t="s">
        <v>8348</v>
      </c>
      <c r="S1985" s="9">
        <f t="shared" si="92"/>
        <v>42593.011782407411</v>
      </c>
    </row>
    <row r="1986" spans="1:19" ht="58" hidden="1" x14ac:dyDescent="0.3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ref="O1986:O2049" si="93">ROUND((E1986/D1986)*100,0)</f>
        <v>21</v>
      </c>
      <c r="P1986">
        <f t="shared" si="91"/>
        <v>453.14</v>
      </c>
      <c r="Q1986" t="s">
        <v>8336</v>
      </c>
      <c r="R1986" t="s">
        <v>8348</v>
      </c>
      <c r="S1986" s="9">
        <f t="shared" si="92"/>
        <v>41913.790289351848</v>
      </c>
    </row>
    <row r="1987" spans="1:19" ht="43.5" hidden="1" x14ac:dyDescent="0.3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si="93"/>
        <v>3</v>
      </c>
      <c r="P1987">
        <f t="shared" ref="P1987:P2050" si="94">IFERROR(ROUND(E1987/L1987,2),0)</f>
        <v>12.75</v>
      </c>
      <c r="Q1987" t="s">
        <v>8336</v>
      </c>
      <c r="R1987" t="s">
        <v>8348</v>
      </c>
      <c r="S1987" s="9">
        <f t="shared" ref="S1987:S2050" si="95">(((J1987/60)/60)/24)+DATE(1970,1,1)</f>
        <v>42555.698738425926</v>
      </c>
    </row>
    <row r="1988" spans="1:19" ht="43.5" hidden="1" x14ac:dyDescent="0.3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93"/>
        <v>0</v>
      </c>
      <c r="P1988">
        <f t="shared" si="94"/>
        <v>1</v>
      </c>
      <c r="Q1988" t="s">
        <v>8336</v>
      </c>
      <c r="R1988" t="s">
        <v>8348</v>
      </c>
      <c r="S1988" s="9">
        <f t="shared" si="95"/>
        <v>42413.433831018512</v>
      </c>
    </row>
    <row r="1989" spans="1:19" ht="29" hidden="1" x14ac:dyDescent="0.3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93"/>
        <v>42</v>
      </c>
      <c r="P1989">
        <f t="shared" si="94"/>
        <v>83.43</v>
      </c>
      <c r="Q1989" t="s">
        <v>8336</v>
      </c>
      <c r="R1989" t="s">
        <v>8348</v>
      </c>
      <c r="S1989" s="9">
        <f t="shared" si="95"/>
        <v>42034.639768518522</v>
      </c>
    </row>
    <row r="1990" spans="1:19" hidden="1" x14ac:dyDescent="0.35">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93"/>
        <v>0</v>
      </c>
      <c r="P1990">
        <f t="shared" si="94"/>
        <v>25</v>
      </c>
      <c r="Q1990" t="s">
        <v>8336</v>
      </c>
      <c r="R1990" t="s">
        <v>8348</v>
      </c>
      <c r="S1990" s="9">
        <f t="shared" si="95"/>
        <v>42206.763217592597</v>
      </c>
    </row>
    <row r="1991" spans="1:19" ht="43.5" hidden="1" x14ac:dyDescent="0.3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93"/>
        <v>1</v>
      </c>
      <c r="P1991">
        <f t="shared" si="94"/>
        <v>50</v>
      </c>
      <c r="Q1991" t="s">
        <v>8336</v>
      </c>
      <c r="R1991" t="s">
        <v>8348</v>
      </c>
      <c r="S1991" s="9">
        <f t="shared" si="95"/>
        <v>42685.680648148147</v>
      </c>
    </row>
    <row r="1992" spans="1:19" ht="43.5" hidden="1" x14ac:dyDescent="0.3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93"/>
        <v>17</v>
      </c>
      <c r="P1992">
        <f t="shared" si="94"/>
        <v>101.8</v>
      </c>
      <c r="Q1992" t="s">
        <v>8336</v>
      </c>
      <c r="R1992" t="s">
        <v>8348</v>
      </c>
      <c r="S1992" s="9">
        <f t="shared" si="95"/>
        <v>42398.195972222224</v>
      </c>
    </row>
    <row r="1993" spans="1:19" ht="29" hidden="1" x14ac:dyDescent="0.3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93"/>
        <v>7</v>
      </c>
      <c r="P1993">
        <f t="shared" si="94"/>
        <v>46.67</v>
      </c>
      <c r="Q1993" t="s">
        <v>8336</v>
      </c>
      <c r="R1993" t="s">
        <v>8348</v>
      </c>
      <c r="S1993" s="9">
        <f t="shared" si="95"/>
        <v>42167.89335648148</v>
      </c>
    </row>
    <row r="1994" spans="1:19" ht="29" hidden="1" x14ac:dyDescent="0.3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93"/>
        <v>0</v>
      </c>
      <c r="P1994">
        <f t="shared" si="94"/>
        <v>1</v>
      </c>
      <c r="Q1994" t="s">
        <v>8336</v>
      </c>
      <c r="R1994" t="s">
        <v>8348</v>
      </c>
      <c r="S1994" s="9">
        <f t="shared" si="95"/>
        <v>42023.143414351856</v>
      </c>
    </row>
    <row r="1995" spans="1:19" ht="43.5" hidden="1" x14ac:dyDescent="0.3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93"/>
        <v>0</v>
      </c>
      <c r="P1995">
        <f t="shared" si="94"/>
        <v>0</v>
      </c>
      <c r="Q1995" t="s">
        <v>8336</v>
      </c>
      <c r="R1995" t="s">
        <v>8348</v>
      </c>
      <c r="S1995" s="9">
        <f t="shared" si="95"/>
        <v>42329.58839120371</v>
      </c>
    </row>
    <row r="1996" spans="1:19" ht="58" hidden="1" x14ac:dyDescent="0.35">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93"/>
        <v>0</v>
      </c>
      <c r="P1996">
        <f t="shared" si="94"/>
        <v>0</v>
      </c>
      <c r="Q1996" t="s">
        <v>8336</v>
      </c>
      <c r="R1996" t="s">
        <v>8348</v>
      </c>
      <c r="S1996" s="9">
        <f t="shared" si="95"/>
        <v>42651.006273148145</v>
      </c>
    </row>
    <row r="1997" spans="1:19" ht="43.5" hidden="1" x14ac:dyDescent="0.3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93"/>
        <v>8</v>
      </c>
      <c r="P1997">
        <f t="shared" si="94"/>
        <v>26</v>
      </c>
      <c r="Q1997" t="s">
        <v>8336</v>
      </c>
      <c r="R1997" t="s">
        <v>8348</v>
      </c>
      <c r="S1997" s="9">
        <f t="shared" si="95"/>
        <v>42181.902037037042</v>
      </c>
    </row>
    <row r="1998" spans="1:19" ht="58" hidden="1" x14ac:dyDescent="0.3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93"/>
        <v>0</v>
      </c>
      <c r="P1998">
        <f t="shared" si="94"/>
        <v>0</v>
      </c>
      <c r="Q1998" t="s">
        <v>8336</v>
      </c>
      <c r="R1998" t="s">
        <v>8348</v>
      </c>
      <c r="S1998" s="9">
        <f t="shared" si="95"/>
        <v>41800.819571759261</v>
      </c>
    </row>
    <row r="1999" spans="1:19" ht="43.5" hidden="1" x14ac:dyDescent="0.3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93"/>
        <v>0</v>
      </c>
      <c r="P1999">
        <f t="shared" si="94"/>
        <v>0</v>
      </c>
      <c r="Q1999" t="s">
        <v>8336</v>
      </c>
      <c r="R1999" t="s">
        <v>8348</v>
      </c>
      <c r="S1999" s="9">
        <f t="shared" si="95"/>
        <v>41847.930694444447</v>
      </c>
    </row>
    <row r="2000" spans="1:19" ht="58" hidden="1" x14ac:dyDescent="0.3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93"/>
        <v>26</v>
      </c>
      <c r="P2000">
        <f t="shared" si="94"/>
        <v>218.33</v>
      </c>
      <c r="Q2000" t="s">
        <v>8336</v>
      </c>
      <c r="R2000" t="s">
        <v>8348</v>
      </c>
      <c r="S2000" s="9">
        <f t="shared" si="95"/>
        <v>41807.118495370371</v>
      </c>
    </row>
    <row r="2001" spans="1:19" ht="43.5" hidden="1" x14ac:dyDescent="0.3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93"/>
        <v>1</v>
      </c>
      <c r="P2001">
        <f t="shared" si="94"/>
        <v>33.71</v>
      </c>
      <c r="Q2001" t="s">
        <v>8336</v>
      </c>
      <c r="R2001" t="s">
        <v>8348</v>
      </c>
      <c r="S2001" s="9">
        <f t="shared" si="95"/>
        <v>41926.482731481483</v>
      </c>
    </row>
    <row r="2002" spans="1:19" ht="43.5" hidden="1" x14ac:dyDescent="0.3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93"/>
        <v>13</v>
      </c>
      <c r="P2002">
        <f t="shared" si="94"/>
        <v>25</v>
      </c>
      <c r="Q2002" t="s">
        <v>8336</v>
      </c>
      <c r="R2002" t="s">
        <v>8348</v>
      </c>
      <c r="S2002" s="9">
        <f t="shared" si="95"/>
        <v>42345.951539351852</v>
      </c>
    </row>
    <row r="2003" spans="1:19" ht="43.5" hidden="1" x14ac:dyDescent="0.3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93"/>
        <v>382</v>
      </c>
      <c r="P2003">
        <f t="shared" si="94"/>
        <v>128.38999999999999</v>
      </c>
      <c r="Q2003" t="s">
        <v>8317</v>
      </c>
      <c r="R2003" t="s">
        <v>8347</v>
      </c>
      <c r="S2003" s="9">
        <f t="shared" si="95"/>
        <v>42136.209675925929</v>
      </c>
    </row>
    <row r="2004" spans="1:19" ht="43.5" hidden="1" x14ac:dyDescent="0.3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93"/>
        <v>217</v>
      </c>
      <c r="P2004">
        <f t="shared" si="94"/>
        <v>78.83</v>
      </c>
      <c r="Q2004" t="s">
        <v>8317</v>
      </c>
      <c r="R2004" t="s">
        <v>8347</v>
      </c>
      <c r="S2004" s="9">
        <f t="shared" si="95"/>
        <v>42728.71230324074</v>
      </c>
    </row>
    <row r="2005" spans="1:19" ht="58" hidden="1" x14ac:dyDescent="0.3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93"/>
        <v>312</v>
      </c>
      <c r="P2005">
        <f t="shared" si="94"/>
        <v>91.76</v>
      </c>
      <c r="Q2005" t="s">
        <v>8317</v>
      </c>
      <c r="R2005" t="s">
        <v>8347</v>
      </c>
      <c r="S2005" s="9">
        <f t="shared" si="95"/>
        <v>40347.125601851854</v>
      </c>
    </row>
    <row r="2006" spans="1:19" ht="43.5" hidden="1" x14ac:dyDescent="0.3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93"/>
        <v>234</v>
      </c>
      <c r="P2006">
        <f t="shared" si="94"/>
        <v>331.1</v>
      </c>
      <c r="Q2006" t="s">
        <v>8317</v>
      </c>
      <c r="R2006" t="s">
        <v>8347</v>
      </c>
      <c r="S2006" s="9">
        <f t="shared" si="95"/>
        <v>41800.604895833334</v>
      </c>
    </row>
    <row r="2007" spans="1:19" ht="43.5" hidden="1" x14ac:dyDescent="0.3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93"/>
        <v>124</v>
      </c>
      <c r="P2007">
        <f t="shared" si="94"/>
        <v>194.26</v>
      </c>
      <c r="Q2007" t="s">
        <v>8317</v>
      </c>
      <c r="R2007" t="s">
        <v>8347</v>
      </c>
      <c r="S2007" s="9">
        <f t="shared" si="95"/>
        <v>41535.812708333331</v>
      </c>
    </row>
    <row r="2008" spans="1:19" ht="58" hidden="1" x14ac:dyDescent="0.3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93"/>
        <v>248</v>
      </c>
      <c r="P2008">
        <f t="shared" si="94"/>
        <v>408.98</v>
      </c>
      <c r="Q2008" t="s">
        <v>8317</v>
      </c>
      <c r="R2008" t="s">
        <v>8347</v>
      </c>
      <c r="S2008" s="9">
        <f t="shared" si="95"/>
        <v>41941.500520833331</v>
      </c>
    </row>
    <row r="2009" spans="1:19" ht="58" hidden="1" x14ac:dyDescent="0.3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93"/>
        <v>116</v>
      </c>
      <c r="P2009">
        <f t="shared" si="94"/>
        <v>84.46</v>
      </c>
      <c r="Q2009" t="s">
        <v>8317</v>
      </c>
      <c r="R2009" t="s">
        <v>8347</v>
      </c>
      <c r="S2009" s="9">
        <f t="shared" si="95"/>
        <v>40347.837800925925</v>
      </c>
    </row>
    <row r="2010" spans="1:19" ht="58" hidden="1" x14ac:dyDescent="0.3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93"/>
        <v>117</v>
      </c>
      <c r="P2010">
        <f t="shared" si="94"/>
        <v>44.85</v>
      </c>
      <c r="Q2010" t="s">
        <v>8317</v>
      </c>
      <c r="R2010" t="s">
        <v>8347</v>
      </c>
      <c r="S2010" s="9">
        <f t="shared" si="95"/>
        <v>40761.604421296295</v>
      </c>
    </row>
    <row r="2011" spans="1:19" ht="43.5" hidden="1" x14ac:dyDescent="0.3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93"/>
        <v>305</v>
      </c>
      <c r="P2011">
        <f t="shared" si="94"/>
        <v>383.36</v>
      </c>
      <c r="Q2011" t="s">
        <v>8317</v>
      </c>
      <c r="R2011" t="s">
        <v>8347</v>
      </c>
      <c r="S2011" s="9">
        <f t="shared" si="95"/>
        <v>42661.323414351849</v>
      </c>
    </row>
    <row r="2012" spans="1:19" ht="29" hidden="1" x14ac:dyDescent="0.3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93"/>
        <v>320</v>
      </c>
      <c r="P2012">
        <f t="shared" si="94"/>
        <v>55.28</v>
      </c>
      <c r="Q2012" t="s">
        <v>8317</v>
      </c>
      <c r="R2012" t="s">
        <v>8347</v>
      </c>
      <c r="S2012" s="9">
        <f t="shared" si="95"/>
        <v>42570.996423611112</v>
      </c>
    </row>
    <row r="2013" spans="1:19" ht="43.5" hidden="1" x14ac:dyDescent="0.3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93"/>
        <v>820</v>
      </c>
      <c r="P2013">
        <f t="shared" si="94"/>
        <v>422.02</v>
      </c>
      <c r="Q2013" t="s">
        <v>8317</v>
      </c>
      <c r="R2013" t="s">
        <v>8347</v>
      </c>
      <c r="S2013" s="9">
        <f t="shared" si="95"/>
        <v>42347.358483796299</v>
      </c>
    </row>
    <row r="2014" spans="1:19" ht="43.5" hidden="1" x14ac:dyDescent="0.3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93"/>
        <v>235</v>
      </c>
      <c r="P2014">
        <f t="shared" si="94"/>
        <v>64.180000000000007</v>
      </c>
      <c r="Q2014" t="s">
        <v>8317</v>
      </c>
      <c r="R2014" t="s">
        <v>8347</v>
      </c>
      <c r="S2014" s="9">
        <f t="shared" si="95"/>
        <v>42010.822233796294</v>
      </c>
    </row>
    <row r="2015" spans="1:19" ht="58" hidden="1" x14ac:dyDescent="0.3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93"/>
        <v>495</v>
      </c>
      <c r="P2015">
        <f t="shared" si="94"/>
        <v>173.58</v>
      </c>
      <c r="Q2015" t="s">
        <v>8317</v>
      </c>
      <c r="R2015" t="s">
        <v>8347</v>
      </c>
      <c r="S2015" s="9">
        <f t="shared" si="95"/>
        <v>42499.960810185185</v>
      </c>
    </row>
    <row r="2016" spans="1:19" ht="43.5" hidden="1" x14ac:dyDescent="0.3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93"/>
        <v>7814</v>
      </c>
      <c r="P2016">
        <f t="shared" si="94"/>
        <v>88.6</v>
      </c>
      <c r="Q2016" t="s">
        <v>8317</v>
      </c>
      <c r="R2016" t="s">
        <v>8347</v>
      </c>
      <c r="S2016" s="9">
        <f t="shared" si="95"/>
        <v>41324.214571759258</v>
      </c>
    </row>
    <row r="2017" spans="1:19" ht="43.5" hidden="1" x14ac:dyDescent="0.3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93"/>
        <v>113</v>
      </c>
      <c r="P2017">
        <f t="shared" si="94"/>
        <v>50.22</v>
      </c>
      <c r="Q2017" t="s">
        <v>8317</v>
      </c>
      <c r="R2017" t="s">
        <v>8347</v>
      </c>
      <c r="S2017" s="9">
        <f t="shared" si="95"/>
        <v>40765.876886574071</v>
      </c>
    </row>
    <row r="2018" spans="1:19" ht="29" hidden="1" x14ac:dyDescent="0.3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93"/>
        <v>922</v>
      </c>
      <c r="P2018">
        <f t="shared" si="94"/>
        <v>192.39</v>
      </c>
      <c r="Q2018" t="s">
        <v>8317</v>
      </c>
      <c r="R2018" t="s">
        <v>8347</v>
      </c>
      <c r="S2018" s="9">
        <f t="shared" si="95"/>
        <v>41312.88077546296</v>
      </c>
    </row>
    <row r="2019" spans="1:19" ht="43.5" hidden="1" x14ac:dyDescent="0.3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93"/>
        <v>125</v>
      </c>
      <c r="P2019">
        <f t="shared" si="94"/>
        <v>73.42</v>
      </c>
      <c r="Q2019" t="s">
        <v>8317</v>
      </c>
      <c r="R2019" t="s">
        <v>8347</v>
      </c>
      <c r="S2019" s="9">
        <f t="shared" si="95"/>
        <v>40961.057349537034</v>
      </c>
    </row>
    <row r="2020" spans="1:19" ht="43.5" hidden="1" x14ac:dyDescent="0.3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93"/>
        <v>102</v>
      </c>
      <c r="P2020">
        <f t="shared" si="94"/>
        <v>147.68</v>
      </c>
      <c r="Q2020" t="s">
        <v>8317</v>
      </c>
      <c r="R2020" t="s">
        <v>8347</v>
      </c>
      <c r="S2020" s="9">
        <f t="shared" si="95"/>
        <v>42199.365844907406</v>
      </c>
    </row>
    <row r="2021" spans="1:19" ht="58" hidden="1" x14ac:dyDescent="0.3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93"/>
        <v>485</v>
      </c>
      <c r="P2021">
        <f t="shared" si="94"/>
        <v>108.97</v>
      </c>
      <c r="Q2021" t="s">
        <v>8317</v>
      </c>
      <c r="R2021" t="s">
        <v>8347</v>
      </c>
      <c r="S2021" s="9">
        <f t="shared" si="95"/>
        <v>42605.70857638889</v>
      </c>
    </row>
    <row r="2022" spans="1:19" ht="43.5" hidden="1" x14ac:dyDescent="0.3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93"/>
        <v>192</v>
      </c>
      <c r="P2022">
        <f t="shared" si="94"/>
        <v>23.65</v>
      </c>
      <c r="Q2022" t="s">
        <v>8317</v>
      </c>
      <c r="R2022" t="s">
        <v>8347</v>
      </c>
      <c r="S2022" s="9">
        <f t="shared" si="95"/>
        <v>41737.097499999996</v>
      </c>
    </row>
    <row r="2023" spans="1:19" ht="43.5" hidden="1" x14ac:dyDescent="0.3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93"/>
        <v>281</v>
      </c>
      <c r="P2023">
        <f t="shared" si="94"/>
        <v>147.94999999999999</v>
      </c>
      <c r="Q2023" t="s">
        <v>8317</v>
      </c>
      <c r="R2023" t="s">
        <v>8347</v>
      </c>
      <c r="S2023" s="9">
        <f t="shared" si="95"/>
        <v>41861.070567129631</v>
      </c>
    </row>
    <row r="2024" spans="1:19" ht="43.5" hidden="1" x14ac:dyDescent="0.3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93"/>
        <v>125</v>
      </c>
      <c r="P2024">
        <f t="shared" si="94"/>
        <v>385.04</v>
      </c>
      <c r="Q2024" t="s">
        <v>8317</v>
      </c>
      <c r="R2024" t="s">
        <v>8347</v>
      </c>
      <c r="S2024" s="9">
        <f t="shared" si="95"/>
        <v>42502.569120370375</v>
      </c>
    </row>
    <row r="2025" spans="1:19" ht="58" hidden="1" x14ac:dyDescent="0.3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93"/>
        <v>161</v>
      </c>
      <c r="P2025">
        <f t="shared" si="94"/>
        <v>457.39</v>
      </c>
      <c r="Q2025" t="s">
        <v>8317</v>
      </c>
      <c r="R2025" t="s">
        <v>8347</v>
      </c>
      <c r="S2025" s="9">
        <f t="shared" si="95"/>
        <v>42136.420752314814</v>
      </c>
    </row>
    <row r="2026" spans="1:19" ht="43.5" hidden="1" x14ac:dyDescent="0.3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93"/>
        <v>585</v>
      </c>
      <c r="P2026">
        <f t="shared" si="94"/>
        <v>222.99</v>
      </c>
      <c r="Q2026" t="s">
        <v>8317</v>
      </c>
      <c r="R2026" t="s">
        <v>8347</v>
      </c>
      <c r="S2026" s="9">
        <f t="shared" si="95"/>
        <v>41099.966944444444</v>
      </c>
    </row>
    <row r="2027" spans="1:19" ht="43.5" hidden="1" x14ac:dyDescent="0.3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93"/>
        <v>201</v>
      </c>
      <c r="P2027">
        <f t="shared" si="94"/>
        <v>220.74</v>
      </c>
      <c r="Q2027" t="s">
        <v>8317</v>
      </c>
      <c r="R2027" t="s">
        <v>8347</v>
      </c>
      <c r="S2027" s="9">
        <f t="shared" si="95"/>
        <v>42136.184560185182</v>
      </c>
    </row>
    <row r="2028" spans="1:19" ht="29" hidden="1" x14ac:dyDescent="0.3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93"/>
        <v>133</v>
      </c>
      <c r="P2028">
        <f t="shared" si="94"/>
        <v>73.5</v>
      </c>
      <c r="Q2028" t="s">
        <v>8317</v>
      </c>
      <c r="R2028" t="s">
        <v>8347</v>
      </c>
      <c r="S2028" s="9">
        <f t="shared" si="95"/>
        <v>41704.735937500001</v>
      </c>
    </row>
    <row r="2029" spans="1:19" ht="43.5" hidden="1" x14ac:dyDescent="0.3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93"/>
        <v>120</v>
      </c>
      <c r="P2029">
        <f t="shared" si="94"/>
        <v>223.1</v>
      </c>
      <c r="Q2029" t="s">
        <v>8317</v>
      </c>
      <c r="R2029" t="s">
        <v>8347</v>
      </c>
      <c r="S2029" s="9">
        <f t="shared" si="95"/>
        <v>42048.813877314817</v>
      </c>
    </row>
    <row r="2030" spans="1:19" ht="29" hidden="1" x14ac:dyDescent="0.3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93"/>
        <v>126</v>
      </c>
      <c r="P2030">
        <f t="shared" si="94"/>
        <v>47.91</v>
      </c>
      <c r="Q2030" t="s">
        <v>8317</v>
      </c>
      <c r="R2030" t="s">
        <v>8347</v>
      </c>
      <c r="S2030" s="9">
        <f t="shared" si="95"/>
        <v>40215.919050925928</v>
      </c>
    </row>
    <row r="2031" spans="1:19" ht="43.5" hidden="1" x14ac:dyDescent="0.3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93"/>
        <v>361</v>
      </c>
      <c r="P2031">
        <f t="shared" si="94"/>
        <v>96.06</v>
      </c>
      <c r="Q2031" t="s">
        <v>8317</v>
      </c>
      <c r="R2031" t="s">
        <v>8347</v>
      </c>
      <c r="S2031" s="9">
        <f t="shared" si="95"/>
        <v>41848.021770833337</v>
      </c>
    </row>
    <row r="2032" spans="1:19" ht="43.5" hidden="1" x14ac:dyDescent="0.3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93"/>
        <v>226</v>
      </c>
      <c r="P2032">
        <f t="shared" si="94"/>
        <v>118.61</v>
      </c>
      <c r="Q2032" t="s">
        <v>8317</v>
      </c>
      <c r="R2032" t="s">
        <v>8347</v>
      </c>
      <c r="S2032" s="9">
        <f t="shared" si="95"/>
        <v>41212.996481481481</v>
      </c>
    </row>
    <row r="2033" spans="1:19" ht="43.5" hidden="1" x14ac:dyDescent="0.3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93"/>
        <v>120</v>
      </c>
      <c r="P2033">
        <f t="shared" si="94"/>
        <v>118.45</v>
      </c>
      <c r="Q2033" t="s">
        <v>8317</v>
      </c>
      <c r="R2033" t="s">
        <v>8347</v>
      </c>
      <c r="S2033" s="9">
        <f t="shared" si="95"/>
        <v>41975.329317129625</v>
      </c>
    </row>
    <row r="2034" spans="1:19" ht="43.5" hidden="1" x14ac:dyDescent="0.3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93"/>
        <v>304</v>
      </c>
      <c r="P2034">
        <f t="shared" si="94"/>
        <v>143.21</v>
      </c>
      <c r="Q2034" t="s">
        <v>8317</v>
      </c>
      <c r="R2034" t="s">
        <v>8347</v>
      </c>
      <c r="S2034" s="9">
        <f t="shared" si="95"/>
        <v>42689.565671296295</v>
      </c>
    </row>
    <row r="2035" spans="1:19" ht="58" hidden="1" x14ac:dyDescent="0.3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93"/>
        <v>179</v>
      </c>
      <c r="P2035">
        <f t="shared" si="94"/>
        <v>282.72000000000003</v>
      </c>
      <c r="Q2035" t="s">
        <v>8317</v>
      </c>
      <c r="R2035" t="s">
        <v>8347</v>
      </c>
      <c r="S2035" s="9">
        <f t="shared" si="95"/>
        <v>41725.082384259258</v>
      </c>
    </row>
    <row r="2036" spans="1:19" ht="58" hidden="1" x14ac:dyDescent="0.3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93"/>
        <v>387</v>
      </c>
      <c r="P2036">
        <f t="shared" si="94"/>
        <v>593.94000000000005</v>
      </c>
      <c r="Q2036" t="s">
        <v>8317</v>
      </c>
      <c r="R2036" t="s">
        <v>8347</v>
      </c>
      <c r="S2036" s="9">
        <f t="shared" si="95"/>
        <v>42076.130011574074</v>
      </c>
    </row>
    <row r="2037" spans="1:19" ht="58" hidden="1" x14ac:dyDescent="0.3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93"/>
        <v>211</v>
      </c>
      <c r="P2037">
        <f t="shared" si="94"/>
        <v>262.16000000000003</v>
      </c>
      <c r="Q2037" t="s">
        <v>8317</v>
      </c>
      <c r="R2037" t="s">
        <v>8347</v>
      </c>
      <c r="S2037" s="9">
        <f t="shared" si="95"/>
        <v>42311.625081018516</v>
      </c>
    </row>
    <row r="2038" spans="1:19" ht="43.5" hidden="1" x14ac:dyDescent="0.3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93"/>
        <v>132</v>
      </c>
      <c r="P2038">
        <f t="shared" si="94"/>
        <v>46.58</v>
      </c>
      <c r="Q2038" t="s">
        <v>8317</v>
      </c>
      <c r="R2038" t="s">
        <v>8347</v>
      </c>
      <c r="S2038" s="9">
        <f t="shared" si="95"/>
        <v>41738.864803240744</v>
      </c>
    </row>
    <row r="2039" spans="1:19" ht="43.5" hidden="1" x14ac:dyDescent="0.3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93"/>
        <v>300</v>
      </c>
      <c r="P2039">
        <f t="shared" si="94"/>
        <v>70.040000000000006</v>
      </c>
      <c r="Q2039" t="s">
        <v>8317</v>
      </c>
      <c r="R2039" t="s">
        <v>8347</v>
      </c>
      <c r="S2039" s="9">
        <f t="shared" si="95"/>
        <v>41578.210104166668</v>
      </c>
    </row>
    <row r="2040" spans="1:19" ht="43.5" hidden="1" x14ac:dyDescent="0.3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93"/>
        <v>421</v>
      </c>
      <c r="P2040">
        <f t="shared" si="94"/>
        <v>164.91</v>
      </c>
      <c r="Q2040" t="s">
        <v>8317</v>
      </c>
      <c r="R2040" t="s">
        <v>8347</v>
      </c>
      <c r="S2040" s="9">
        <f t="shared" si="95"/>
        <v>41424.27107638889</v>
      </c>
    </row>
    <row r="2041" spans="1:19" ht="43.5" hidden="1" x14ac:dyDescent="0.3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93"/>
        <v>136</v>
      </c>
      <c r="P2041">
        <f t="shared" si="94"/>
        <v>449.26</v>
      </c>
      <c r="Q2041" t="s">
        <v>8317</v>
      </c>
      <c r="R2041" t="s">
        <v>8347</v>
      </c>
      <c r="S2041" s="9">
        <f t="shared" si="95"/>
        <v>42675.438946759255</v>
      </c>
    </row>
    <row r="2042" spans="1:19" ht="29" hidden="1" x14ac:dyDescent="0.3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93"/>
        <v>248</v>
      </c>
      <c r="P2042">
        <f t="shared" si="94"/>
        <v>27.47</v>
      </c>
      <c r="Q2042" t="s">
        <v>8317</v>
      </c>
      <c r="R2042" t="s">
        <v>8347</v>
      </c>
      <c r="S2042" s="9">
        <f t="shared" si="95"/>
        <v>41578.927118055559</v>
      </c>
    </row>
    <row r="2043" spans="1:19" ht="43.5" hidden="1" x14ac:dyDescent="0.3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93"/>
        <v>182</v>
      </c>
      <c r="P2043">
        <f t="shared" si="94"/>
        <v>143.97999999999999</v>
      </c>
      <c r="Q2043" t="s">
        <v>8317</v>
      </c>
      <c r="R2043" t="s">
        <v>8347</v>
      </c>
      <c r="S2043" s="9">
        <f t="shared" si="95"/>
        <v>42654.525775462964</v>
      </c>
    </row>
    <row r="2044" spans="1:19" ht="43.5" hidden="1" x14ac:dyDescent="0.3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93"/>
        <v>124</v>
      </c>
      <c r="P2044">
        <f t="shared" si="94"/>
        <v>88.24</v>
      </c>
      <c r="Q2044" t="s">
        <v>8317</v>
      </c>
      <c r="R2044" t="s">
        <v>8347</v>
      </c>
      <c r="S2044" s="9">
        <f t="shared" si="95"/>
        <v>42331.708032407405</v>
      </c>
    </row>
    <row r="2045" spans="1:19" ht="43.5" hidden="1" x14ac:dyDescent="0.3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93"/>
        <v>506</v>
      </c>
      <c r="P2045">
        <f t="shared" si="94"/>
        <v>36.33</v>
      </c>
      <c r="Q2045" t="s">
        <v>8317</v>
      </c>
      <c r="R2045" t="s">
        <v>8347</v>
      </c>
      <c r="S2045" s="9">
        <f t="shared" si="95"/>
        <v>42661.176817129628</v>
      </c>
    </row>
    <row r="2046" spans="1:19" ht="43.5" hidden="1" x14ac:dyDescent="0.3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93"/>
        <v>108</v>
      </c>
      <c r="P2046">
        <f t="shared" si="94"/>
        <v>90.18</v>
      </c>
      <c r="Q2046" t="s">
        <v>8317</v>
      </c>
      <c r="R2046" t="s">
        <v>8347</v>
      </c>
      <c r="S2046" s="9">
        <f t="shared" si="95"/>
        <v>42138.684189814812</v>
      </c>
    </row>
    <row r="2047" spans="1:19" ht="58" hidden="1" x14ac:dyDescent="0.3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93"/>
        <v>819</v>
      </c>
      <c r="P2047">
        <f t="shared" si="94"/>
        <v>152.62</v>
      </c>
      <c r="Q2047" t="s">
        <v>8317</v>
      </c>
      <c r="R2047" t="s">
        <v>8347</v>
      </c>
      <c r="S2047" s="9">
        <f t="shared" si="95"/>
        <v>41069.088506944441</v>
      </c>
    </row>
    <row r="2048" spans="1:19" ht="43.5" hidden="1" x14ac:dyDescent="0.3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93"/>
        <v>121</v>
      </c>
      <c r="P2048">
        <f t="shared" si="94"/>
        <v>55.81</v>
      </c>
      <c r="Q2048" t="s">
        <v>8317</v>
      </c>
      <c r="R2048" t="s">
        <v>8347</v>
      </c>
      <c r="S2048" s="9">
        <f t="shared" si="95"/>
        <v>41387.171805555554</v>
      </c>
    </row>
    <row r="2049" spans="1:19" ht="43.5" hidden="1" x14ac:dyDescent="0.3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93"/>
        <v>103</v>
      </c>
      <c r="P2049">
        <f t="shared" si="94"/>
        <v>227.85</v>
      </c>
      <c r="Q2049" t="s">
        <v>8317</v>
      </c>
      <c r="R2049" t="s">
        <v>8347</v>
      </c>
      <c r="S2049" s="9">
        <f t="shared" si="95"/>
        <v>42081.903587962966</v>
      </c>
    </row>
    <row r="2050" spans="1:19" ht="43.5" hidden="1" x14ac:dyDescent="0.3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ref="O2050:O2113" si="96">ROUND((E2050/D2050)*100,0)</f>
        <v>148</v>
      </c>
      <c r="P2050">
        <f t="shared" si="94"/>
        <v>91.83</v>
      </c>
      <c r="Q2050" t="s">
        <v>8317</v>
      </c>
      <c r="R2050" t="s">
        <v>8347</v>
      </c>
      <c r="S2050" s="9">
        <f t="shared" si="95"/>
        <v>41387.651516203703</v>
      </c>
    </row>
    <row r="2051" spans="1:19" hidden="1" x14ac:dyDescent="0.3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si="96"/>
        <v>120</v>
      </c>
      <c r="P2051">
        <f t="shared" ref="P2051:P2114" si="97">IFERROR(ROUND(E2051/L2051,2),0)</f>
        <v>80.989999999999995</v>
      </c>
      <c r="Q2051" t="s">
        <v>8317</v>
      </c>
      <c r="R2051" t="s">
        <v>8347</v>
      </c>
      <c r="S2051" s="9">
        <f t="shared" ref="S2051:S2114" si="98">(((J2051/60)/60)/24)+DATE(1970,1,1)</f>
        <v>41575.527349537035</v>
      </c>
    </row>
    <row r="2052" spans="1:19" ht="43.5" hidden="1" x14ac:dyDescent="0.3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96"/>
        <v>473</v>
      </c>
      <c r="P2052">
        <f t="shared" si="97"/>
        <v>278.39</v>
      </c>
      <c r="Q2052" t="s">
        <v>8317</v>
      </c>
      <c r="R2052" t="s">
        <v>8347</v>
      </c>
      <c r="S2052" s="9">
        <f t="shared" si="98"/>
        <v>42115.071504629625</v>
      </c>
    </row>
    <row r="2053" spans="1:19" ht="58" hidden="1" x14ac:dyDescent="0.3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96"/>
        <v>130</v>
      </c>
      <c r="P2053">
        <f t="shared" si="97"/>
        <v>43.1</v>
      </c>
      <c r="Q2053" t="s">
        <v>8317</v>
      </c>
      <c r="R2053" t="s">
        <v>8347</v>
      </c>
      <c r="S2053" s="9">
        <f t="shared" si="98"/>
        <v>41604.022418981483</v>
      </c>
    </row>
    <row r="2054" spans="1:19" ht="43.5" hidden="1" x14ac:dyDescent="0.3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96"/>
        <v>353</v>
      </c>
      <c r="P2054">
        <f t="shared" si="97"/>
        <v>326.29000000000002</v>
      </c>
      <c r="Q2054" t="s">
        <v>8317</v>
      </c>
      <c r="R2054" t="s">
        <v>8347</v>
      </c>
      <c r="S2054" s="9">
        <f t="shared" si="98"/>
        <v>42375.08394675926</v>
      </c>
    </row>
    <row r="2055" spans="1:19" ht="43.5" hidden="1" x14ac:dyDescent="0.3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96"/>
        <v>101</v>
      </c>
      <c r="P2055">
        <f t="shared" si="97"/>
        <v>41.74</v>
      </c>
      <c r="Q2055" t="s">
        <v>8317</v>
      </c>
      <c r="R2055" t="s">
        <v>8347</v>
      </c>
      <c r="S2055" s="9">
        <f t="shared" si="98"/>
        <v>42303.617488425924</v>
      </c>
    </row>
    <row r="2056" spans="1:19" ht="43.5" hidden="1" x14ac:dyDescent="0.3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96"/>
        <v>114</v>
      </c>
      <c r="P2056">
        <f t="shared" si="97"/>
        <v>64.02</v>
      </c>
      <c r="Q2056" t="s">
        <v>8317</v>
      </c>
      <c r="R2056" t="s">
        <v>8347</v>
      </c>
      <c r="S2056" s="9">
        <f t="shared" si="98"/>
        <v>41731.520949074074</v>
      </c>
    </row>
    <row r="2057" spans="1:19" ht="43.5" hidden="1" x14ac:dyDescent="0.3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96"/>
        <v>167</v>
      </c>
      <c r="P2057">
        <f t="shared" si="97"/>
        <v>99.46</v>
      </c>
      <c r="Q2057" t="s">
        <v>8317</v>
      </c>
      <c r="R2057" t="s">
        <v>8347</v>
      </c>
      <c r="S2057" s="9">
        <f t="shared" si="98"/>
        <v>41946.674108796295</v>
      </c>
    </row>
    <row r="2058" spans="1:19" ht="43.5" hidden="1" x14ac:dyDescent="0.3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96"/>
        <v>153</v>
      </c>
      <c r="P2058">
        <f t="shared" si="97"/>
        <v>138.49</v>
      </c>
      <c r="Q2058" t="s">
        <v>8317</v>
      </c>
      <c r="R2058" t="s">
        <v>8347</v>
      </c>
      <c r="S2058" s="9">
        <f t="shared" si="98"/>
        <v>41351.76090277778</v>
      </c>
    </row>
    <row r="2059" spans="1:19" ht="58" hidden="1" x14ac:dyDescent="0.3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96"/>
        <v>202</v>
      </c>
      <c r="P2059">
        <f t="shared" si="97"/>
        <v>45.55</v>
      </c>
      <c r="Q2059" t="s">
        <v>8317</v>
      </c>
      <c r="R2059" t="s">
        <v>8347</v>
      </c>
      <c r="S2059" s="9">
        <f t="shared" si="98"/>
        <v>42396.494583333333</v>
      </c>
    </row>
    <row r="2060" spans="1:19" ht="29" hidden="1" x14ac:dyDescent="0.3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96"/>
        <v>168</v>
      </c>
      <c r="P2060">
        <f t="shared" si="97"/>
        <v>10.51</v>
      </c>
      <c r="Q2060" t="s">
        <v>8317</v>
      </c>
      <c r="R2060" t="s">
        <v>8347</v>
      </c>
      <c r="S2060" s="9">
        <f t="shared" si="98"/>
        <v>42026.370717592596</v>
      </c>
    </row>
    <row r="2061" spans="1:19" ht="43.5" hidden="1" x14ac:dyDescent="0.3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96"/>
        <v>143</v>
      </c>
      <c r="P2061">
        <f t="shared" si="97"/>
        <v>114.77</v>
      </c>
      <c r="Q2061" t="s">
        <v>8317</v>
      </c>
      <c r="R2061" t="s">
        <v>8347</v>
      </c>
      <c r="S2061" s="9">
        <f t="shared" si="98"/>
        <v>42361.602476851855</v>
      </c>
    </row>
    <row r="2062" spans="1:19" ht="43.5" hidden="1" x14ac:dyDescent="0.3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96"/>
        <v>196</v>
      </c>
      <c r="P2062">
        <f t="shared" si="97"/>
        <v>36</v>
      </c>
      <c r="Q2062" t="s">
        <v>8317</v>
      </c>
      <c r="R2062" t="s">
        <v>8347</v>
      </c>
      <c r="S2062" s="9">
        <f t="shared" si="98"/>
        <v>41783.642939814818</v>
      </c>
    </row>
    <row r="2063" spans="1:19" ht="43.5" hidden="1" x14ac:dyDescent="0.3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96"/>
        <v>108</v>
      </c>
      <c r="P2063">
        <f t="shared" si="97"/>
        <v>154.16999999999999</v>
      </c>
      <c r="Q2063" t="s">
        <v>8317</v>
      </c>
      <c r="R2063" t="s">
        <v>8347</v>
      </c>
      <c r="S2063" s="9">
        <f t="shared" si="98"/>
        <v>42705.764513888891</v>
      </c>
    </row>
    <row r="2064" spans="1:19" ht="58" hidden="1" x14ac:dyDescent="0.3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96"/>
        <v>115</v>
      </c>
      <c r="P2064">
        <f t="shared" si="97"/>
        <v>566.39</v>
      </c>
      <c r="Q2064" t="s">
        <v>8317</v>
      </c>
      <c r="R2064" t="s">
        <v>8347</v>
      </c>
      <c r="S2064" s="9">
        <f t="shared" si="98"/>
        <v>42423.3830787037</v>
      </c>
    </row>
    <row r="2065" spans="1:19" ht="29" hidden="1" x14ac:dyDescent="0.3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96"/>
        <v>148</v>
      </c>
      <c r="P2065">
        <f t="shared" si="97"/>
        <v>120.86</v>
      </c>
      <c r="Q2065" t="s">
        <v>8317</v>
      </c>
      <c r="R2065" t="s">
        <v>8347</v>
      </c>
      <c r="S2065" s="9">
        <f t="shared" si="98"/>
        <v>42472.73265046296</v>
      </c>
    </row>
    <row r="2066" spans="1:19" ht="43.5" hidden="1" x14ac:dyDescent="0.3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96"/>
        <v>191</v>
      </c>
      <c r="P2066">
        <f t="shared" si="97"/>
        <v>86.16</v>
      </c>
      <c r="Q2066" t="s">
        <v>8317</v>
      </c>
      <c r="R2066" t="s">
        <v>8347</v>
      </c>
      <c r="S2066" s="9">
        <f t="shared" si="98"/>
        <v>41389.364849537036</v>
      </c>
    </row>
    <row r="2067" spans="1:19" ht="43.5" hidden="1" x14ac:dyDescent="0.3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96"/>
        <v>199</v>
      </c>
      <c r="P2067">
        <f t="shared" si="97"/>
        <v>51.21</v>
      </c>
      <c r="Q2067" t="s">
        <v>8317</v>
      </c>
      <c r="R2067" t="s">
        <v>8347</v>
      </c>
      <c r="S2067" s="9">
        <f t="shared" si="98"/>
        <v>41603.333668981482</v>
      </c>
    </row>
    <row r="2068" spans="1:19" ht="43.5" hidden="1" x14ac:dyDescent="0.3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96"/>
        <v>219</v>
      </c>
      <c r="P2068">
        <f t="shared" si="97"/>
        <v>67.260000000000005</v>
      </c>
      <c r="Q2068" t="s">
        <v>8317</v>
      </c>
      <c r="R2068" t="s">
        <v>8347</v>
      </c>
      <c r="S2068" s="9">
        <f t="shared" si="98"/>
        <v>41844.771793981483</v>
      </c>
    </row>
    <row r="2069" spans="1:19" ht="43.5" hidden="1" x14ac:dyDescent="0.3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96"/>
        <v>127</v>
      </c>
      <c r="P2069">
        <f t="shared" si="97"/>
        <v>62.8</v>
      </c>
      <c r="Q2069" t="s">
        <v>8317</v>
      </c>
      <c r="R2069" t="s">
        <v>8347</v>
      </c>
      <c r="S2069" s="9">
        <f t="shared" si="98"/>
        <v>42115.853888888887</v>
      </c>
    </row>
    <row r="2070" spans="1:19" ht="43.5" hidden="1" x14ac:dyDescent="0.3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96"/>
        <v>105</v>
      </c>
      <c r="P2070">
        <f t="shared" si="97"/>
        <v>346.13</v>
      </c>
      <c r="Q2070" t="s">
        <v>8317</v>
      </c>
      <c r="R2070" t="s">
        <v>8347</v>
      </c>
      <c r="S2070" s="9">
        <f t="shared" si="98"/>
        <v>42633.841608796298</v>
      </c>
    </row>
    <row r="2071" spans="1:19" ht="58" hidden="1" x14ac:dyDescent="0.3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96"/>
        <v>128</v>
      </c>
      <c r="P2071">
        <f t="shared" si="97"/>
        <v>244.12</v>
      </c>
      <c r="Q2071" t="s">
        <v>8317</v>
      </c>
      <c r="R2071" t="s">
        <v>8347</v>
      </c>
      <c r="S2071" s="9">
        <f t="shared" si="98"/>
        <v>42340.972118055557</v>
      </c>
    </row>
    <row r="2072" spans="1:19" ht="43.5" hidden="1" x14ac:dyDescent="0.3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96"/>
        <v>317</v>
      </c>
      <c r="P2072">
        <f t="shared" si="97"/>
        <v>259.25</v>
      </c>
      <c r="Q2072" t="s">
        <v>8317</v>
      </c>
      <c r="R2072" t="s">
        <v>8347</v>
      </c>
      <c r="S2072" s="9">
        <f t="shared" si="98"/>
        <v>42519.6565162037</v>
      </c>
    </row>
    <row r="2073" spans="1:19" ht="43.5" hidden="1" x14ac:dyDescent="0.3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96"/>
        <v>281</v>
      </c>
      <c r="P2073">
        <f t="shared" si="97"/>
        <v>201.96</v>
      </c>
      <c r="Q2073" t="s">
        <v>8317</v>
      </c>
      <c r="R2073" t="s">
        <v>8347</v>
      </c>
      <c r="S2073" s="9">
        <f t="shared" si="98"/>
        <v>42600.278749999998</v>
      </c>
    </row>
    <row r="2074" spans="1:19" ht="58" hidden="1" x14ac:dyDescent="0.3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96"/>
        <v>111</v>
      </c>
      <c r="P2074">
        <f t="shared" si="97"/>
        <v>226.21</v>
      </c>
      <c r="Q2074" t="s">
        <v>8317</v>
      </c>
      <c r="R2074" t="s">
        <v>8347</v>
      </c>
      <c r="S2074" s="9">
        <f t="shared" si="98"/>
        <v>42467.581388888888</v>
      </c>
    </row>
    <row r="2075" spans="1:19" ht="43.5" hidden="1" x14ac:dyDescent="0.3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96"/>
        <v>153</v>
      </c>
      <c r="P2075">
        <f t="shared" si="97"/>
        <v>324.69</v>
      </c>
      <c r="Q2075" t="s">
        <v>8317</v>
      </c>
      <c r="R2075" t="s">
        <v>8347</v>
      </c>
      <c r="S2075" s="9">
        <f t="shared" si="98"/>
        <v>42087.668032407411</v>
      </c>
    </row>
    <row r="2076" spans="1:19" ht="29" hidden="1" x14ac:dyDescent="0.3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96"/>
        <v>103</v>
      </c>
      <c r="P2076">
        <f t="shared" si="97"/>
        <v>205</v>
      </c>
      <c r="Q2076" t="s">
        <v>8317</v>
      </c>
      <c r="R2076" t="s">
        <v>8347</v>
      </c>
      <c r="S2076" s="9">
        <f t="shared" si="98"/>
        <v>42466.826180555552</v>
      </c>
    </row>
    <row r="2077" spans="1:19" ht="43.5" hidden="1" x14ac:dyDescent="0.3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96"/>
        <v>1678</v>
      </c>
      <c r="P2077">
        <f t="shared" si="97"/>
        <v>20.47</v>
      </c>
      <c r="Q2077" t="s">
        <v>8317</v>
      </c>
      <c r="R2077" t="s">
        <v>8347</v>
      </c>
      <c r="S2077" s="9">
        <f t="shared" si="98"/>
        <v>41450.681574074071</v>
      </c>
    </row>
    <row r="2078" spans="1:19" ht="29" hidden="1" x14ac:dyDescent="0.3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96"/>
        <v>543</v>
      </c>
      <c r="P2078">
        <f t="shared" si="97"/>
        <v>116.35</v>
      </c>
      <c r="Q2078" t="s">
        <v>8317</v>
      </c>
      <c r="R2078" t="s">
        <v>8347</v>
      </c>
      <c r="S2078" s="9">
        <f t="shared" si="98"/>
        <v>41803.880659722221</v>
      </c>
    </row>
    <row r="2079" spans="1:19" ht="43.5" hidden="1" x14ac:dyDescent="0.3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96"/>
        <v>116</v>
      </c>
      <c r="P2079">
        <f t="shared" si="97"/>
        <v>307.2</v>
      </c>
      <c r="Q2079" t="s">
        <v>8317</v>
      </c>
      <c r="R2079" t="s">
        <v>8347</v>
      </c>
      <c r="S2079" s="9">
        <f t="shared" si="98"/>
        <v>42103.042546296296</v>
      </c>
    </row>
    <row r="2080" spans="1:19" ht="43.5" hidden="1" x14ac:dyDescent="0.3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96"/>
        <v>131</v>
      </c>
      <c r="P2080">
        <f t="shared" si="97"/>
        <v>546.69000000000005</v>
      </c>
      <c r="Q2080" t="s">
        <v>8317</v>
      </c>
      <c r="R2080" t="s">
        <v>8347</v>
      </c>
      <c r="S2080" s="9">
        <f t="shared" si="98"/>
        <v>42692.771493055552</v>
      </c>
    </row>
    <row r="2081" spans="1:19" ht="58" hidden="1" x14ac:dyDescent="0.3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96"/>
        <v>288</v>
      </c>
      <c r="P2081">
        <f t="shared" si="97"/>
        <v>47.47</v>
      </c>
      <c r="Q2081" t="s">
        <v>8317</v>
      </c>
      <c r="R2081" t="s">
        <v>8347</v>
      </c>
      <c r="S2081" s="9">
        <f t="shared" si="98"/>
        <v>42150.71056712963</v>
      </c>
    </row>
    <row r="2082" spans="1:19" ht="43.5" hidden="1" x14ac:dyDescent="0.3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96"/>
        <v>508</v>
      </c>
      <c r="P2082">
        <f t="shared" si="97"/>
        <v>101.56</v>
      </c>
      <c r="Q2082" t="s">
        <v>8317</v>
      </c>
      <c r="R2082" t="s">
        <v>8347</v>
      </c>
      <c r="S2082" s="9">
        <f t="shared" si="98"/>
        <v>42289.957175925927</v>
      </c>
    </row>
    <row r="2083" spans="1:19" ht="43.5" hidden="1" x14ac:dyDescent="0.3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96"/>
        <v>115</v>
      </c>
      <c r="P2083">
        <f t="shared" si="97"/>
        <v>72.91</v>
      </c>
      <c r="Q2083" t="s">
        <v>8323</v>
      </c>
      <c r="R2083" t="s">
        <v>8327</v>
      </c>
      <c r="S2083" s="9">
        <f t="shared" si="98"/>
        <v>41004.156886574077</v>
      </c>
    </row>
    <row r="2084" spans="1:19" ht="43.5" hidden="1" x14ac:dyDescent="0.3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96"/>
        <v>111</v>
      </c>
      <c r="P2084">
        <f t="shared" si="97"/>
        <v>43.71</v>
      </c>
      <c r="Q2084" t="s">
        <v>8323</v>
      </c>
      <c r="R2084" t="s">
        <v>8327</v>
      </c>
      <c r="S2084" s="9">
        <f t="shared" si="98"/>
        <v>40811.120324074072</v>
      </c>
    </row>
    <row r="2085" spans="1:19" ht="43.5" hidden="1" x14ac:dyDescent="0.3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96"/>
        <v>113</v>
      </c>
      <c r="P2085">
        <f t="shared" si="97"/>
        <v>34</v>
      </c>
      <c r="Q2085" t="s">
        <v>8323</v>
      </c>
      <c r="R2085" t="s">
        <v>8327</v>
      </c>
      <c r="S2085" s="9">
        <f t="shared" si="98"/>
        <v>41034.72216435185</v>
      </c>
    </row>
    <row r="2086" spans="1:19" ht="43.5" hidden="1" x14ac:dyDescent="0.3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96"/>
        <v>108</v>
      </c>
      <c r="P2086">
        <f t="shared" si="97"/>
        <v>70.650000000000006</v>
      </c>
      <c r="Q2086" t="s">
        <v>8323</v>
      </c>
      <c r="R2086" t="s">
        <v>8327</v>
      </c>
      <c r="S2086" s="9">
        <f t="shared" si="98"/>
        <v>41731.833124999997</v>
      </c>
    </row>
    <row r="2087" spans="1:19" ht="58" hidden="1" x14ac:dyDescent="0.3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96"/>
        <v>124</v>
      </c>
      <c r="P2087">
        <f t="shared" si="97"/>
        <v>89.3</v>
      </c>
      <c r="Q2087" t="s">
        <v>8323</v>
      </c>
      <c r="R2087" t="s">
        <v>8327</v>
      </c>
      <c r="S2087" s="9">
        <f t="shared" si="98"/>
        <v>41075.835497685184</v>
      </c>
    </row>
    <row r="2088" spans="1:19" ht="43.5" hidden="1" x14ac:dyDescent="0.3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96"/>
        <v>101</v>
      </c>
      <c r="P2088">
        <f t="shared" si="97"/>
        <v>115.09</v>
      </c>
      <c r="Q2088" t="s">
        <v>8323</v>
      </c>
      <c r="R2088" t="s">
        <v>8327</v>
      </c>
      <c r="S2088" s="9">
        <f t="shared" si="98"/>
        <v>40860.67050925926</v>
      </c>
    </row>
    <row r="2089" spans="1:19" ht="58" hidden="1" x14ac:dyDescent="0.3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96"/>
        <v>104</v>
      </c>
      <c r="P2089">
        <f t="shared" si="97"/>
        <v>62.12</v>
      </c>
      <c r="Q2089" t="s">
        <v>8323</v>
      </c>
      <c r="R2089" t="s">
        <v>8327</v>
      </c>
      <c r="S2089" s="9">
        <f t="shared" si="98"/>
        <v>40764.204375000001</v>
      </c>
    </row>
    <row r="2090" spans="1:19" ht="43.5" hidden="1" x14ac:dyDescent="0.3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96"/>
        <v>116</v>
      </c>
      <c r="P2090">
        <f t="shared" si="97"/>
        <v>46.2</v>
      </c>
      <c r="Q2090" t="s">
        <v>8323</v>
      </c>
      <c r="R2090" t="s">
        <v>8327</v>
      </c>
      <c r="S2090" s="9">
        <f t="shared" si="98"/>
        <v>40395.714722222219</v>
      </c>
    </row>
    <row r="2091" spans="1:19" ht="29" hidden="1" x14ac:dyDescent="0.3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96"/>
        <v>120</v>
      </c>
      <c r="P2091">
        <f t="shared" si="97"/>
        <v>48.55</v>
      </c>
      <c r="Q2091" t="s">
        <v>8323</v>
      </c>
      <c r="R2091" t="s">
        <v>8327</v>
      </c>
      <c r="S2091" s="9">
        <f t="shared" si="98"/>
        <v>41453.076319444444</v>
      </c>
    </row>
    <row r="2092" spans="1:19" ht="43.5" hidden="1" x14ac:dyDescent="0.3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96"/>
        <v>115</v>
      </c>
      <c r="P2092">
        <f t="shared" si="97"/>
        <v>57.52</v>
      </c>
      <c r="Q2092" t="s">
        <v>8323</v>
      </c>
      <c r="R2092" t="s">
        <v>8327</v>
      </c>
      <c r="S2092" s="9">
        <f t="shared" si="98"/>
        <v>41299.381423611114</v>
      </c>
    </row>
    <row r="2093" spans="1:19" ht="58" hidden="1" x14ac:dyDescent="0.3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96"/>
        <v>120</v>
      </c>
      <c r="P2093">
        <f t="shared" si="97"/>
        <v>88.15</v>
      </c>
      <c r="Q2093" t="s">
        <v>8323</v>
      </c>
      <c r="R2093" t="s">
        <v>8327</v>
      </c>
      <c r="S2093" s="9">
        <f t="shared" si="98"/>
        <v>40555.322662037033</v>
      </c>
    </row>
    <row r="2094" spans="1:19" ht="43.5" hidden="1" x14ac:dyDescent="0.3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96"/>
        <v>101</v>
      </c>
      <c r="P2094">
        <f t="shared" si="97"/>
        <v>110.49</v>
      </c>
      <c r="Q2094" t="s">
        <v>8323</v>
      </c>
      <c r="R2094" t="s">
        <v>8327</v>
      </c>
      <c r="S2094" s="9">
        <f t="shared" si="98"/>
        <v>40763.707546296297</v>
      </c>
    </row>
    <row r="2095" spans="1:19" ht="43.5" hidden="1" x14ac:dyDescent="0.3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96"/>
        <v>102</v>
      </c>
      <c r="P2095">
        <f t="shared" si="97"/>
        <v>66.83</v>
      </c>
      <c r="Q2095" t="s">
        <v>8323</v>
      </c>
      <c r="R2095" t="s">
        <v>8327</v>
      </c>
      <c r="S2095" s="9">
        <f t="shared" si="98"/>
        <v>41205.854537037041</v>
      </c>
    </row>
    <row r="2096" spans="1:19" ht="58" hidden="1" x14ac:dyDescent="0.3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96"/>
        <v>121</v>
      </c>
      <c r="P2096">
        <f t="shared" si="97"/>
        <v>58.6</v>
      </c>
      <c r="Q2096" t="s">
        <v>8323</v>
      </c>
      <c r="R2096" t="s">
        <v>8327</v>
      </c>
      <c r="S2096" s="9">
        <f t="shared" si="98"/>
        <v>40939.02002314815</v>
      </c>
    </row>
    <row r="2097" spans="1:19" ht="43.5" hidden="1" x14ac:dyDescent="0.3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96"/>
        <v>100</v>
      </c>
      <c r="P2097">
        <f t="shared" si="97"/>
        <v>113.64</v>
      </c>
      <c r="Q2097" t="s">
        <v>8323</v>
      </c>
      <c r="R2097" t="s">
        <v>8327</v>
      </c>
      <c r="S2097" s="9">
        <f t="shared" si="98"/>
        <v>40758.733483796292</v>
      </c>
    </row>
    <row r="2098" spans="1:19" ht="43.5" hidden="1" x14ac:dyDescent="0.3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96"/>
        <v>102</v>
      </c>
      <c r="P2098">
        <f t="shared" si="97"/>
        <v>43.57</v>
      </c>
      <c r="Q2098" t="s">
        <v>8323</v>
      </c>
      <c r="R2098" t="s">
        <v>8327</v>
      </c>
      <c r="S2098" s="9">
        <f t="shared" si="98"/>
        <v>41192.758506944447</v>
      </c>
    </row>
    <row r="2099" spans="1:19" ht="43.5" hidden="1" x14ac:dyDescent="0.3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96"/>
        <v>100</v>
      </c>
      <c r="P2099">
        <f t="shared" si="97"/>
        <v>78.95</v>
      </c>
      <c r="Q2099" t="s">
        <v>8323</v>
      </c>
      <c r="R2099" t="s">
        <v>8327</v>
      </c>
      <c r="S2099" s="9">
        <f t="shared" si="98"/>
        <v>40818.58489583333</v>
      </c>
    </row>
    <row r="2100" spans="1:19" ht="43.5" hidden="1" x14ac:dyDescent="0.3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96"/>
        <v>100</v>
      </c>
      <c r="P2100">
        <f t="shared" si="97"/>
        <v>188.13</v>
      </c>
      <c r="Q2100" t="s">
        <v>8323</v>
      </c>
      <c r="R2100" t="s">
        <v>8327</v>
      </c>
      <c r="S2100" s="9">
        <f t="shared" si="98"/>
        <v>40946.11383101852</v>
      </c>
    </row>
    <row r="2101" spans="1:19" hidden="1" x14ac:dyDescent="0.3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96"/>
        <v>132</v>
      </c>
      <c r="P2101">
        <f t="shared" si="97"/>
        <v>63.03</v>
      </c>
      <c r="Q2101" t="s">
        <v>8323</v>
      </c>
      <c r="R2101" t="s">
        <v>8327</v>
      </c>
      <c r="S2101" s="9">
        <f t="shared" si="98"/>
        <v>42173.746342592596</v>
      </c>
    </row>
    <row r="2102" spans="1:19" ht="58" hidden="1" x14ac:dyDescent="0.3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96"/>
        <v>137</v>
      </c>
      <c r="P2102">
        <f t="shared" si="97"/>
        <v>30.37</v>
      </c>
      <c r="Q2102" t="s">
        <v>8323</v>
      </c>
      <c r="R2102" t="s">
        <v>8327</v>
      </c>
      <c r="S2102" s="9">
        <f t="shared" si="98"/>
        <v>41074.834965277776</v>
      </c>
    </row>
    <row r="2103" spans="1:19" ht="43.5" hidden="1" x14ac:dyDescent="0.3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96"/>
        <v>113</v>
      </c>
      <c r="P2103">
        <f t="shared" si="97"/>
        <v>51.48</v>
      </c>
      <c r="Q2103" t="s">
        <v>8323</v>
      </c>
      <c r="R2103" t="s">
        <v>8327</v>
      </c>
      <c r="S2103" s="9">
        <f t="shared" si="98"/>
        <v>40892.149467592593</v>
      </c>
    </row>
    <row r="2104" spans="1:19" ht="43.5" hidden="1" x14ac:dyDescent="0.3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96"/>
        <v>136</v>
      </c>
      <c r="P2104">
        <f t="shared" si="97"/>
        <v>35.79</v>
      </c>
      <c r="Q2104" t="s">
        <v>8323</v>
      </c>
      <c r="R2104" t="s">
        <v>8327</v>
      </c>
      <c r="S2104" s="9">
        <f t="shared" si="98"/>
        <v>40638.868611111109</v>
      </c>
    </row>
    <row r="2105" spans="1:19" ht="29" hidden="1" x14ac:dyDescent="0.3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96"/>
        <v>146</v>
      </c>
      <c r="P2105">
        <f t="shared" si="97"/>
        <v>98.82</v>
      </c>
      <c r="Q2105" t="s">
        <v>8323</v>
      </c>
      <c r="R2105" t="s">
        <v>8327</v>
      </c>
      <c r="S2105" s="9">
        <f t="shared" si="98"/>
        <v>41192.754942129628</v>
      </c>
    </row>
    <row r="2106" spans="1:19" ht="43.5" hidden="1" x14ac:dyDescent="0.3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96"/>
        <v>130</v>
      </c>
      <c r="P2106">
        <f t="shared" si="97"/>
        <v>28</v>
      </c>
      <c r="Q2106" t="s">
        <v>8323</v>
      </c>
      <c r="R2106" t="s">
        <v>8327</v>
      </c>
      <c r="S2106" s="9">
        <f t="shared" si="98"/>
        <v>41394.074467592596</v>
      </c>
    </row>
    <row r="2107" spans="1:19" ht="43.5" hidden="1" x14ac:dyDescent="0.3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96"/>
        <v>254</v>
      </c>
      <c r="P2107">
        <f t="shared" si="97"/>
        <v>51.31</v>
      </c>
      <c r="Q2107" t="s">
        <v>8323</v>
      </c>
      <c r="R2107" t="s">
        <v>8327</v>
      </c>
      <c r="S2107" s="9">
        <f t="shared" si="98"/>
        <v>41951.788807870369</v>
      </c>
    </row>
    <row r="2108" spans="1:19" ht="43.5" hidden="1" x14ac:dyDescent="0.3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96"/>
        <v>107</v>
      </c>
      <c r="P2108">
        <f t="shared" si="97"/>
        <v>53.52</v>
      </c>
      <c r="Q2108" t="s">
        <v>8323</v>
      </c>
      <c r="R2108" t="s">
        <v>8327</v>
      </c>
      <c r="S2108" s="9">
        <f t="shared" si="98"/>
        <v>41270.21497685185</v>
      </c>
    </row>
    <row r="2109" spans="1:19" ht="43.5" hidden="1" x14ac:dyDescent="0.3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96"/>
        <v>108</v>
      </c>
      <c r="P2109">
        <f t="shared" si="97"/>
        <v>37.15</v>
      </c>
      <c r="Q2109" t="s">
        <v>8323</v>
      </c>
      <c r="R2109" t="s">
        <v>8327</v>
      </c>
      <c r="S2109" s="9">
        <f t="shared" si="98"/>
        <v>41934.71056712963</v>
      </c>
    </row>
    <row r="2110" spans="1:19" ht="58" hidden="1" x14ac:dyDescent="0.3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96"/>
        <v>107</v>
      </c>
      <c r="P2110">
        <f t="shared" si="97"/>
        <v>89.9</v>
      </c>
      <c r="Q2110" t="s">
        <v>8323</v>
      </c>
      <c r="R2110" t="s">
        <v>8327</v>
      </c>
      <c r="S2110" s="9">
        <f t="shared" si="98"/>
        <v>41135.175694444442</v>
      </c>
    </row>
    <row r="2111" spans="1:19" ht="43.5" hidden="1" x14ac:dyDescent="0.3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96"/>
        <v>107</v>
      </c>
      <c r="P2111">
        <f t="shared" si="97"/>
        <v>106.53</v>
      </c>
      <c r="Q2111" t="s">
        <v>8323</v>
      </c>
      <c r="R2111" t="s">
        <v>8327</v>
      </c>
      <c r="S2111" s="9">
        <f t="shared" si="98"/>
        <v>42160.708530092597</v>
      </c>
    </row>
    <row r="2112" spans="1:19" ht="29" hidden="1" x14ac:dyDescent="0.3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96"/>
        <v>100</v>
      </c>
      <c r="P2112">
        <f t="shared" si="97"/>
        <v>52.82</v>
      </c>
      <c r="Q2112" t="s">
        <v>8323</v>
      </c>
      <c r="R2112" t="s">
        <v>8327</v>
      </c>
      <c r="S2112" s="9">
        <f t="shared" si="98"/>
        <v>41759.670937499999</v>
      </c>
    </row>
    <row r="2113" spans="1:19" ht="43.5" hidden="1" x14ac:dyDescent="0.3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96"/>
        <v>107</v>
      </c>
      <c r="P2113">
        <f t="shared" si="97"/>
        <v>54.62</v>
      </c>
      <c r="Q2113" t="s">
        <v>8323</v>
      </c>
      <c r="R2113" t="s">
        <v>8327</v>
      </c>
      <c r="S2113" s="9">
        <f t="shared" si="98"/>
        <v>40703.197048611109</v>
      </c>
    </row>
    <row r="2114" spans="1:19" ht="43.5" hidden="1" x14ac:dyDescent="0.3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ref="O2114:O2177" si="99">ROUND((E2114/D2114)*100,0)</f>
        <v>100</v>
      </c>
      <c r="P2114">
        <f t="shared" si="97"/>
        <v>27.27</v>
      </c>
      <c r="Q2114" t="s">
        <v>8323</v>
      </c>
      <c r="R2114" t="s">
        <v>8327</v>
      </c>
      <c r="S2114" s="9">
        <f t="shared" si="98"/>
        <v>41365.928159722222</v>
      </c>
    </row>
    <row r="2115" spans="1:19" ht="29" hidden="1" x14ac:dyDescent="0.3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si="99"/>
        <v>105</v>
      </c>
      <c r="P2115">
        <f t="shared" ref="P2115:P2178" si="100">IFERROR(ROUND(E2115/L2115,2),0)</f>
        <v>68.599999999999994</v>
      </c>
      <c r="Q2115" t="s">
        <v>8323</v>
      </c>
      <c r="R2115" t="s">
        <v>8327</v>
      </c>
      <c r="S2115" s="9">
        <f t="shared" ref="S2115:S2178" si="101">(((J2115/60)/60)/24)+DATE(1970,1,1)</f>
        <v>41870.86546296296</v>
      </c>
    </row>
    <row r="2116" spans="1:19" ht="43.5" hidden="1" x14ac:dyDescent="0.3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99"/>
        <v>105</v>
      </c>
      <c r="P2116">
        <f t="shared" si="100"/>
        <v>35.61</v>
      </c>
      <c r="Q2116" t="s">
        <v>8323</v>
      </c>
      <c r="R2116" t="s">
        <v>8327</v>
      </c>
      <c r="S2116" s="9">
        <f t="shared" si="101"/>
        <v>40458.815625000003</v>
      </c>
    </row>
    <row r="2117" spans="1:19" ht="43.5" hidden="1" x14ac:dyDescent="0.3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99"/>
        <v>226</v>
      </c>
      <c r="P2117">
        <f t="shared" si="100"/>
        <v>94.03</v>
      </c>
      <c r="Q2117" t="s">
        <v>8323</v>
      </c>
      <c r="R2117" t="s">
        <v>8327</v>
      </c>
      <c r="S2117" s="9">
        <f t="shared" si="101"/>
        <v>40564.081030092595</v>
      </c>
    </row>
    <row r="2118" spans="1:19" ht="43.5" hidden="1" x14ac:dyDescent="0.3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99"/>
        <v>101</v>
      </c>
      <c r="P2118">
        <f t="shared" si="100"/>
        <v>526.46</v>
      </c>
      <c r="Q2118" t="s">
        <v>8323</v>
      </c>
      <c r="R2118" t="s">
        <v>8327</v>
      </c>
      <c r="S2118" s="9">
        <f t="shared" si="101"/>
        <v>41136.777812500004</v>
      </c>
    </row>
    <row r="2119" spans="1:19" ht="58" hidden="1" x14ac:dyDescent="0.3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99"/>
        <v>148</v>
      </c>
      <c r="P2119">
        <f t="shared" si="100"/>
        <v>50.66</v>
      </c>
      <c r="Q2119" t="s">
        <v>8323</v>
      </c>
      <c r="R2119" t="s">
        <v>8327</v>
      </c>
      <c r="S2119" s="9">
        <f t="shared" si="101"/>
        <v>42290.059594907405</v>
      </c>
    </row>
    <row r="2120" spans="1:19" ht="29" hidden="1" x14ac:dyDescent="0.3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99"/>
        <v>135</v>
      </c>
      <c r="P2120">
        <f t="shared" si="100"/>
        <v>79.180000000000007</v>
      </c>
      <c r="Q2120" t="s">
        <v>8323</v>
      </c>
      <c r="R2120" t="s">
        <v>8327</v>
      </c>
      <c r="S2120" s="9">
        <f t="shared" si="101"/>
        <v>40718.839537037034</v>
      </c>
    </row>
    <row r="2121" spans="1:19" ht="43.5" hidden="1" x14ac:dyDescent="0.3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99"/>
        <v>101</v>
      </c>
      <c r="P2121">
        <f t="shared" si="100"/>
        <v>91.59</v>
      </c>
      <c r="Q2121" t="s">
        <v>8323</v>
      </c>
      <c r="R2121" t="s">
        <v>8327</v>
      </c>
      <c r="S2121" s="9">
        <f t="shared" si="101"/>
        <v>41107.130150462966</v>
      </c>
    </row>
    <row r="2122" spans="1:19" ht="43.5" hidden="1" x14ac:dyDescent="0.3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99"/>
        <v>101</v>
      </c>
      <c r="P2122">
        <f t="shared" si="100"/>
        <v>116.96</v>
      </c>
      <c r="Q2122" t="s">
        <v>8323</v>
      </c>
      <c r="R2122" t="s">
        <v>8327</v>
      </c>
      <c r="S2122" s="9">
        <f t="shared" si="101"/>
        <v>41591.964537037034</v>
      </c>
    </row>
    <row r="2123" spans="1:19" ht="43.5" hidden="1" x14ac:dyDescent="0.3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99"/>
        <v>1</v>
      </c>
      <c r="P2123">
        <f t="shared" si="100"/>
        <v>28.4</v>
      </c>
      <c r="Q2123" t="s">
        <v>8331</v>
      </c>
      <c r="R2123" t="s">
        <v>8332</v>
      </c>
      <c r="S2123" s="9">
        <f t="shared" si="101"/>
        <v>42716.7424537037</v>
      </c>
    </row>
    <row r="2124" spans="1:19" ht="43.5" hidden="1" x14ac:dyDescent="0.3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99"/>
        <v>0</v>
      </c>
      <c r="P2124">
        <f t="shared" si="100"/>
        <v>103.33</v>
      </c>
      <c r="Q2124" t="s">
        <v>8331</v>
      </c>
      <c r="R2124" t="s">
        <v>8332</v>
      </c>
      <c r="S2124" s="9">
        <f t="shared" si="101"/>
        <v>42712.300567129627</v>
      </c>
    </row>
    <row r="2125" spans="1:19" ht="58" hidden="1" x14ac:dyDescent="0.35">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99"/>
        <v>10</v>
      </c>
      <c r="P2125">
        <f t="shared" si="100"/>
        <v>10</v>
      </c>
      <c r="Q2125" t="s">
        <v>8331</v>
      </c>
      <c r="R2125" t="s">
        <v>8332</v>
      </c>
      <c r="S2125" s="9">
        <f t="shared" si="101"/>
        <v>40198.424849537041</v>
      </c>
    </row>
    <row r="2126" spans="1:19" ht="58" hidden="1" x14ac:dyDescent="0.3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99"/>
        <v>10</v>
      </c>
      <c r="P2126">
        <f t="shared" si="100"/>
        <v>23</v>
      </c>
      <c r="Q2126" t="s">
        <v>8331</v>
      </c>
      <c r="R2126" t="s">
        <v>8332</v>
      </c>
      <c r="S2126" s="9">
        <f t="shared" si="101"/>
        <v>40464.028182870366</v>
      </c>
    </row>
    <row r="2127" spans="1:19" ht="43.5" hidden="1" x14ac:dyDescent="0.3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99"/>
        <v>1</v>
      </c>
      <c r="P2127">
        <f t="shared" si="100"/>
        <v>31.56</v>
      </c>
      <c r="Q2127" t="s">
        <v>8331</v>
      </c>
      <c r="R2127" t="s">
        <v>8332</v>
      </c>
      <c r="S2127" s="9">
        <f t="shared" si="101"/>
        <v>42191.023530092592</v>
      </c>
    </row>
    <row r="2128" spans="1:19" ht="43.5" hidden="1" x14ac:dyDescent="0.3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99"/>
        <v>0</v>
      </c>
      <c r="P2128">
        <f t="shared" si="100"/>
        <v>5</v>
      </c>
      <c r="Q2128" t="s">
        <v>8331</v>
      </c>
      <c r="R2128" t="s">
        <v>8332</v>
      </c>
      <c r="S2128" s="9">
        <f t="shared" si="101"/>
        <v>41951.973229166666</v>
      </c>
    </row>
    <row r="2129" spans="1:19" ht="29" hidden="1" x14ac:dyDescent="0.3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99"/>
        <v>29</v>
      </c>
      <c r="P2129">
        <f t="shared" si="100"/>
        <v>34.22</v>
      </c>
      <c r="Q2129" t="s">
        <v>8331</v>
      </c>
      <c r="R2129" t="s">
        <v>8332</v>
      </c>
      <c r="S2129" s="9">
        <f t="shared" si="101"/>
        <v>42045.50535879629</v>
      </c>
    </row>
    <row r="2130" spans="1:19" ht="43.5" hidden="1" x14ac:dyDescent="0.3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99"/>
        <v>0</v>
      </c>
      <c r="P2130">
        <f t="shared" si="100"/>
        <v>25</v>
      </c>
      <c r="Q2130" t="s">
        <v>8331</v>
      </c>
      <c r="R2130" t="s">
        <v>8332</v>
      </c>
      <c r="S2130" s="9">
        <f t="shared" si="101"/>
        <v>41843.772789351853</v>
      </c>
    </row>
    <row r="2131" spans="1:19" ht="43.5" hidden="1" x14ac:dyDescent="0.3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99"/>
        <v>12</v>
      </c>
      <c r="P2131">
        <f t="shared" si="100"/>
        <v>19.670000000000002</v>
      </c>
      <c r="Q2131" t="s">
        <v>8331</v>
      </c>
      <c r="R2131" t="s">
        <v>8332</v>
      </c>
      <c r="S2131" s="9">
        <f t="shared" si="101"/>
        <v>42409.024305555555</v>
      </c>
    </row>
    <row r="2132" spans="1:19" ht="29" hidden="1" x14ac:dyDescent="0.3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99"/>
        <v>0</v>
      </c>
      <c r="P2132">
        <f t="shared" si="100"/>
        <v>21.25</v>
      </c>
      <c r="Q2132" t="s">
        <v>8331</v>
      </c>
      <c r="R2132" t="s">
        <v>8332</v>
      </c>
      <c r="S2132" s="9">
        <f t="shared" si="101"/>
        <v>41832.086377314816</v>
      </c>
    </row>
    <row r="2133" spans="1:19" ht="43.5" hidden="1" x14ac:dyDescent="0.3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99"/>
        <v>5</v>
      </c>
      <c r="P2133">
        <f t="shared" si="100"/>
        <v>8.33</v>
      </c>
      <c r="Q2133" t="s">
        <v>8331</v>
      </c>
      <c r="R2133" t="s">
        <v>8332</v>
      </c>
      <c r="S2133" s="9">
        <f t="shared" si="101"/>
        <v>42167.207071759258</v>
      </c>
    </row>
    <row r="2134" spans="1:19" ht="43.5" hidden="1" x14ac:dyDescent="0.3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99"/>
        <v>2</v>
      </c>
      <c r="P2134">
        <f t="shared" si="100"/>
        <v>21.34</v>
      </c>
      <c r="Q2134" t="s">
        <v>8331</v>
      </c>
      <c r="R2134" t="s">
        <v>8332</v>
      </c>
      <c r="S2134" s="9">
        <f t="shared" si="101"/>
        <v>41643.487175925926</v>
      </c>
    </row>
    <row r="2135" spans="1:19" ht="58" hidden="1" x14ac:dyDescent="0.3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99"/>
        <v>2</v>
      </c>
      <c r="P2135">
        <f t="shared" si="100"/>
        <v>5.33</v>
      </c>
      <c r="Q2135" t="s">
        <v>8331</v>
      </c>
      <c r="R2135" t="s">
        <v>8332</v>
      </c>
      <c r="S2135" s="9">
        <f t="shared" si="101"/>
        <v>40619.097210648149</v>
      </c>
    </row>
    <row r="2136" spans="1:19" ht="43.5" hidden="1" x14ac:dyDescent="0.3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99"/>
        <v>2</v>
      </c>
      <c r="P2136">
        <f t="shared" si="100"/>
        <v>34.67</v>
      </c>
      <c r="Q2136" t="s">
        <v>8331</v>
      </c>
      <c r="R2136" t="s">
        <v>8332</v>
      </c>
      <c r="S2136" s="9">
        <f t="shared" si="101"/>
        <v>41361.886469907404</v>
      </c>
    </row>
    <row r="2137" spans="1:19" ht="43.5" hidden="1" x14ac:dyDescent="0.3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99"/>
        <v>10</v>
      </c>
      <c r="P2137">
        <f t="shared" si="100"/>
        <v>21.73</v>
      </c>
      <c r="Q2137" t="s">
        <v>8331</v>
      </c>
      <c r="R2137" t="s">
        <v>8332</v>
      </c>
      <c r="S2137" s="9">
        <f t="shared" si="101"/>
        <v>41156.963344907403</v>
      </c>
    </row>
    <row r="2138" spans="1:19" ht="43.5" hidden="1" x14ac:dyDescent="0.3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99"/>
        <v>0</v>
      </c>
      <c r="P2138">
        <f t="shared" si="100"/>
        <v>11.92</v>
      </c>
      <c r="Q2138" t="s">
        <v>8331</v>
      </c>
      <c r="R2138" t="s">
        <v>8332</v>
      </c>
      <c r="S2138" s="9">
        <f t="shared" si="101"/>
        <v>41536.509097222224</v>
      </c>
    </row>
    <row r="2139" spans="1:19" ht="43.5" hidden="1" x14ac:dyDescent="0.3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99"/>
        <v>28</v>
      </c>
      <c r="P2139">
        <f t="shared" si="100"/>
        <v>26.6</v>
      </c>
      <c r="Q2139" t="s">
        <v>8331</v>
      </c>
      <c r="R2139" t="s">
        <v>8332</v>
      </c>
      <c r="S2139" s="9">
        <f t="shared" si="101"/>
        <v>41948.771168981482</v>
      </c>
    </row>
    <row r="2140" spans="1:19" ht="29" hidden="1" x14ac:dyDescent="0.3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99"/>
        <v>13</v>
      </c>
      <c r="P2140">
        <f t="shared" si="100"/>
        <v>10.67</v>
      </c>
      <c r="Q2140" t="s">
        <v>8331</v>
      </c>
      <c r="R2140" t="s">
        <v>8332</v>
      </c>
      <c r="S2140" s="9">
        <f t="shared" si="101"/>
        <v>41557.013182870374</v>
      </c>
    </row>
    <row r="2141" spans="1:19" ht="58" hidden="1" x14ac:dyDescent="0.3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99"/>
        <v>5</v>
      </c>
      <c r="P2141">
        <f t="shared" si="100"/>
        <v>29.04</v>
      </c>
      <c r="Q2141" t="s">
        <v>8331</v>
      </c>
      <c r="R2141" t="s">
        <v>8332</v>
      </c>
      <c r="S2141" s="9">
        <f t="shared" si="101"/>
        <v>42647.750092592592</v>
      </c>
    </row>
    <row r="2142" spans="1:19" ht="43.5" hidden="1" x14ac:dyDescent="0.3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99"/>
        <v>0</v>
      </c>
      <c r="P2142">
        <f t="shared" si="100"/>
        <v>50.91</v>
      </c>
      <c r="Q2142" t="s">
        <v>8331</v>
      </c>
      <c r="R2142" t="s">
        <v>8332</v>
      </c>
      <c r="S2142" s="9">
        <f t="shared" si="101"/>
        <v>41255.833611111113</v>
      </c>
    </row>
    <row r="2143" spans="1:19" ht="58" hidden="1" x14ac:dyDescent="0.3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99"/>
        <v>0</v>
      </c>
      <c r="P2143">
        <f t="shared" si="100"/>
        <v>0</v>
      </c>
      <c r="Q2143" t="s">
        <v>8331</v>
      </c>
      <c r="R2143" t="s">
        <v>8332</v>
      </c>
      <c r="S2143" s="9">
        <f t="shared" si="101"/>
        <v>41927.235636574071</v>
      </c>
    </row>
    <row r="2144" spans="1:19" ht="43.5" hidden="1" x14ac:dyDescent="0.3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99"/>
        <v>6</v>
      </c>
      <c r="P2144">
        <f t="shared" si="100"/>
        <v>50.08</v>
      </c>
      <c r="Q2144" t="s">
        <v>8331</v>
      </c>
      <c r="R2144" t="s">
        <v>8332</v>
      </c>
      <c r="S2144" s="9">
        <f t="shared" si="101"/>
        <v>42340.701504629629</v>
      </c>
    </row>
    <row r="2145" spans="1:19" ht="43.5" hidden="1" x14ac:dyDescent="0.3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99"/>
        <v>11</v>
      </c>
      <c r="P2145">
        <f t="shared" si="100"/>
        <v>45</v>
      </c>
      <c r="Q2145" t="s">
        <v>8331</v>
      </c>
      <c r="R2145" t="s">
        <v>8332</v>
      </c>
      <c r="S2145" s="9">
        <f t="shared" si="101"/>
        <v>40332.886712962965</v>
      </c>
    </row>
    <row r="2146" spans="1:19" ht="43.5" hidden="1" x14ac:dyDescent="0.3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99"/>
        <v>2</v>
      </c>
      <c r="P2146">
        <f t="shared" si="100"/>
        <v>25.29</v>
      </c>
      <c r="Q2146" t="s">
        <v>8331</v>
      </c>
      <c r="R2146" t="s">
        <v>8332</v>
      </c>
      <c r="S2146" s="9">
        <f t="shared" si="101"/>
        <v>41499.546759259261</v>
      </c>
    </row>
    <row r="2147" spans="1:19" ht="43.5" hidden="1" x14ac:dyDescent="0.3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99"/>
        <v>30</v>
      </c>
      <c r="P2147">
        <f t="shared" si="100"/>
        <v>51.29</v>
      </c>
      <c r="Q2147" t="s">
        <v>8331</v>
      </c>
      <c r="R2147" t="s">
        <v>8332</v>
      </c>
      <c r="S2147" s="9">
        <f t="shared" si="101"/>
        <v>41575.237430555557</v>
      </c>
    </row>
    <row r="2148" spans="1:19" ht="58" hidden="1" x14ac:dyDescent="0.3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99"/>
        <v>0</v>
      </c>
      <c r="P2148">
        <f t="shared" si="100"/>
        <v>1</v>
      </c>
      <c r="Q2148" t="s">
        <v>8331</v>
      </c>
      <c r="R2148" t="s">
        <v>8332</v>
      </c>
      <c r="S2148" s="9">
        <f t="shared" si="101"/>
        <v>42397.679513888885</v>
      </c>
    </row>
    <row r="2149" spans="1:19" hidden="1" x14ac:dyDescent="0.3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99"/>
        <v>1</v>
      </c>
      <c r="P2149">
        <f t="shared" si="100"/>
        <v>49.38</v>
      </c>
      <c r="Q2149" t="s">
        <v>8331</v>
      </c>
      <c r="R2149" t="s">
        <v>8332</v>
      </c>
      <c r="S2149" s="9">
        <f t="shared" si="101"/>
        <v>41927.295694444445</v>
      </c>
    </row>
    <row r="2150" spans="1:19" ht="43.5" hidden="1" x14ac:dyDescent="0.3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99"/>
        <v>2</v>
      </c>
      <c r="P2150">
        <f t="shared" si="100"/>
        <v>1</v>
      </c>
      <c r="Q2150" t="s">
        <v>8331</v>
      </c>
      <c r="R2150" t="s">
        <v>8332</v>
      </c>
      <c r="S2150" s="9">
        <f t="shared" si="101"/>
        <v>42066.733587962968</v>
      </c>
    </row>
    <row r="2151" spans="1:19" ht="58" hidden="1" x14ac:dyDescent="0.3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99"/>
        <v>0</v>
      </c>
      <c r="P2151">
        <f t="shared" si="100"/>
        <v>0</v>
      </c>
      <c r="Q2151" t="s">
        <v>8331</v>
      </c>
      <c r="R2151" t="s">
        <v>8332</v>
      </c>
      <c r="S2151" s="9">
        <f t="shared" si="101"/>
        <v>40355.024953703702</v>
      </c>
    </row>
    <row r="2152" spans="1:19" hidden="1" x14ac:dyDescent="0.3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99"/>
        <v>1</v>
      </c>
      <c r="P2152">
        <f t="shared" si="100"/>
        <v>101.25</v>
      </c>
      <c r="Q2152" t="s">
        <v>8331</v>
      </c>
      <c r="R2152" t="s">
        <v>8332</v>
      </c>
      <c r="S2152" s="9">
        <f t="shared" si="101"/>
        <v>42534.284710648149</v>
      </c>
    </row>
    <row r="2153" spans="1:19" ht="43.5" hidden="1" x14ac:dyDescent="0.3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99"/>
        <v>0</v>
      </c>
      <c r="P2153">
        <f t="shared" si="100"/>
        <v>19.670000000000002</v>
      </c>
      <c r="Q2153" t="s">
        <v>8331</v>
      </c>
      <c r="R2153" t="s">
        <v>8332</v>
      </c>
      <c r="S2153" s="9">
        <f t="shared" si="101"/>
        <v>42520.847384259265</v>
      </c>
    </row>
    <row r="2154" spans="1:19" ht="43.5" hidden="1" x14ac:dyDescent="0.3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99"/>
        <v>0</v>
      </c>
      <c r="P2154">
        <f t="shared" si="100"/>
        <v>12.5</v>
      </c>
      <c r="Q2154" t="s">
        <v>8331</v>
      </c>
      <c r="R2154" t="s">
        <v>8332</v>
      </c>
      <c r="S2154" s="9">
        <f t="shared" si="101"/>
        <v>41683.832280092596</v>
      </c>
    </row>
    <row r="2155" spans="1:19" ht="43.5" hidden="1" x14ac:dyDescent="0.3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99"/>
        <v>0</v>
      </c>
      <c r="P2155">
        <f t="shared" si="100"/>
        <v>8.5</v>
      </c>
      <c r="Q2155" t="s">
        <v>8331</v>
      </c>
      <c r="R2155" t="s">
        <v>8332</v>
      </c>
      <c r="S2155" s="9">
        <f t="shared" si="101"/>
        <v>41974.911087962959</v>
      </c>
    </row>
    <row r="2156" spans="1:19" ht="29" hidden="1" x14ac:dyDescent="0.3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99"/>
        <v>1</v>
      </c>
      <c r="P2156">
        <f t="shared" si="100"/>
        <v>1</v>
      </c>
      <c r="Q2156" t="s">
        <v>8331</v>
      </c>
      <c r="R2156" t="s">
        <v>8332</v>
      </c>
      <c r="S2156" s="9">
        <f t="shared" si="101"/>
        <v>41647.632256944446</v>
      </c>
    </row>
    <row r="2157" spans="1:19" ht="43.5" hidden="1" x14ac:dyDescent="0.3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99"/>
        <v>2</v>
      </c>
      <c r="P2157">
        <f t="shared" si="100"/>
        <v>23</v>
      </c>
      <c r="Q2157" t="s">
        <v>8331</v>
      </c>
      <c r="R2157" t="s">
        <v>8332</v>
      </c>
      <c r="S2157" s="9">
        <f t="shared" si="101"/>
        <v>42430.747511574074</v>
      </c>
    </row>
    <row r="2158" spans="1:19" ht="43.5" hidden="1" x14ac:dyDescent="0.3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99"/>
        <v>3</v>
      </c>
      <c r="P2158">
        <f t="shared" si="100"/>
        <v>17.989999999999998</v>
      </c>
      <c r="Q2158" t="s">
        <v>8331</v>
      </c>
      <c r="R2158" t="s">
        <v>8332</v>
      </c>
      <c r="S2158" s="9">
        <f t="shared" si="101"/>
        <v>41488.85423611111</v>
      </c>
    </row>
    <row r="2159" spans="1:19" ht="29" hidden="1" x14ac:dyDescent="0.3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99"/>
        <v>28</v>
      </c>
      <c r="P2159">
        <f t="shared" si="100"/>
        <v>370.95</v>
      </c>
      <c r="Q2159" t="s">
        <v>8331</v>
      </c>
      <c r="R2159" t="s">
        <v>8332</v>
      </c>
      <c r="S2159" s="9">
        <f t="shared" si="101"/>
        <v>42694.98128472222</v>
      </c>
    </row>
    <row r="2160" spans="1:19" ht="43.5" hidden="1" x14ac:dyDescent="0.3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99"/>
        <v>7</v>
      </c>
      <c r="P2160">
        <f t="shared" si="100"/>
        <v>63.57</v>
      </c>
      <c r="Q2160" t="s">
        <v>8331</v>
      </c>
      <c r="R2160" t="s">
        <v>8332</v>
      </c>
      <c r="S2160" s="9">
        <f t="shared" si="101"/>
        <v>41264.853865740741</v>
      </c>
    </row>
    <row r="2161" spans="1:19" ht="58" hidden="1" x14ac:dyDescent="0.35">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99"/>
        <v>1</v>
      </c>
      <c r="P2161">
        <f t="shared" si="100"/>
        <v>13</v>
      </c>
      <c r="Q2161" t="s">
        <v>8331</v>
      </c>
      <c r="R2161" t="s">
        <v>8332</v>
      </c>
      <c r="S2161" s="9">
        <f t="shared" si="101"/>
        <v>40710.731180555551</v>
      </c>
    </row>
    <row r="2162" spans="1:19" ht="43.5" hidden="1" x14ac:dyDescent="0.3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99"/>
        <v>1</v>
      </c>
      <c r="P2162">
        <f t="shared" si="100"/>
        <v>5.31</v>
      </c>
      <c r="Q2162" t="s">
        <v>8331</v>
      </c>
      <c r="R2162" t="s">
        <v>8332</v>
      </c>
      <c r="S2162" s="9">
        <f t="shared" si="101"/>
        <v>41018.711863425924</v>
      </c>
    </row>
    <row r="2163" spans="1:19" ht="29" hidden="1" x14ac:dyDescent="0.3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99"/>
        <v>116</v>
      </c>
      <c r="P2163">
        <f t="shared" si="100"/>
        <v>35.619999999999997</v>
      </c>
      <c r="Q2163" t="s">
        <v>8323</v>
      </c>
      <c r="R2163" t="s">
        <v>8324</v>
      </c>
      <c r="S2163" s="9">
        <f t="shared" si="101"/>
        <v>42240.852534722217</v>
      </c>
    </row>
    <row r="2164" spans="1:19" ht="43.5" hidden="1" x14ac:dyDescent="0.3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99"/>
        <v>112</v>
      </c>
      <c r="P2164">
        <f t="shared" si="100"/>
        <v>87.1</v>
      </c>
      <c r="Q2164" t="s">
        <v>8323</v>
      </c>
      <c r="R2164" t="s">
        <v>8324</v>
      </c>
      <c r="S2164" s="9">
        <f t="shared" si="101"/>
        <v>41813.766099537039</v>
      </c>
    </row>
    <row r="2165" spans="1:19" ht="43.5" hidden="1" x14ac:dyDescent="0.3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99"/>
        <v>132</v>
      </c>
      <c r="P2165">
        <f t="shared" si="100"/>
        <v>75.11</v>
      </c>
      <c r="Q2165" t="s">
        <v>8323</v>
      </c>
      <c r="R2165" t="s">
        <v>8324</v>
      </c>
      <c r="S2165" s="9">
        <f t="shared" si="101"/>
        <v>42111.899537037039</v>
      </c>
    </row>
    <row r="2166" spans="1:19" ht="29" hidden="1" x14ac:dyDescent="0.3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99"/>
        <v>103</v>
      </c>
      <c r="P2166">
        <f t="shared" si="100"/>
        <v>68.010000000000005</v>
      </c>
      <c r="Q2166" t="s">
        <v>8323</v>
      </c>
      <c r="R2166" t="s">
        <v>8324</v>
      </c>
      <c r="S2166" s="9">
        <f t="shared" si="101"/>
        <v>42515.71775462963</v>
      </c>
    </row>
    <row r="2167" spans="1:19" ht="43.5" hidden="1" x14ac:dyDescent="0.3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99"/>
        <v>139</v>
      </c>
      <c r="P2167">
        <f t="shared" si="100"/>
        <v>29.62</v>
      </c>
      <c r="Q2167" t="s">
        <v>8323</v>
      </c>
      <c r="R2167" t="s">
        <v>8324</v>
      </c>
      <c r="S2167" s="9">
        <f t="shared" si="101"/>
        <v>42438.667071759264</v>
      </c>
    </row>
    <row r="2168" spans="1:19" ht="58" hidden="1" x14ac:dyDescent="0.3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99"/>
        <v>147</v>
      </c>
      <c r="P2168">
        <f t="shared" si="100"/>
        <v>91.63</v>
      </c>
      <c r="Q2168" t="s">
        <v>8323</v>
      </c>
      <c r="R2168" t="s">
        <v>8324</v>
      </c>
      <c r="S2168" s="9">
        <f t="shared" si="101"/>
        <v>41933.838171296295</v>
      </c>
    </row>
    <row r="2169" spans="1:19" ht="29" hidden="1" x14ac:dyDescent="0.3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99"/>
        <v>120</v>
      </c>
      <c r="P2169">
        <f t="shared" si="100"/>
        <v>22.5</v>
      </c>
      <c r="Q2169" t="s">
        <v>8323</v>
      </c>
      <c r="R2169" t="s">
        <v>8324</v>
      </c>
      <c r="S2169" s="9">
        <f t="shared" si="101"/>
        <v>41153.066400462965</v>
      </c>
    </row>
    <row r="2170" spans="1:19" ht="43.5" hidden="1" x14ac:dyDescent="0.3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99"/>
        <v>122</v>
      </c>
      <c r="P2170">
        <f t="shared" si="100"/>
        <v>64.37</v>
      </c>
      <c r="Q2170" t="s">
        <v>8323</v>
      </c>
      <c r="R2170" t="s">
        <v>8324</v>
      </c>
      <c r="S2170" s="9">
        <f t="shared" si="101"/>
        <v>42745.600243055553</v>
      </c>
    </row>
    <row r="2171" spans="1:19" ht="58" hidden="1" x14ac:dyDescent="0.3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99"/>
        <v>100</v>
      </c>
      <c r="P2171">
        <f t="shared" si="100"/>
        <v>21.86</v>
      </c>
      <c r="Q2171" t="s">
        <v>8323</v>
      </c>
      <c r="R2171" t="s">
        <v>8324</v>
      </c>
      <c r="S2171" s="9">
        <f t="shared" si="101"/>
        <v>42793.700821759259</v>
      </c>
    </row>
    <row r="2172" spans="1:19" ht="43.5" hidden="1" x14ac:dyDescent="0.3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99"/>
        <v>181</v>
      </c>
      <c r="P2172">
        <f t="shared" si="100"/>
        <v>33.32</v>
      </c>
      <c r="Q2172" t="s">
        <v>8323</v>
      </c>
      <c r="R2172" t="s">
        <v>8324</v>
      </c>
      <c r="S2172" s="9">
        <f t="shared" si="101"/>
        <v>42198.750254629631</v>
      </c>
    </row>
    <row r="2173" spans="1:19" ht="43.5" hidden="1" x14ac:dyDescent="0.3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99"/>
        <v>106</v>
      </c>
      <c r="P2173">
        <f t="shared" si="100"/>
        <v>90.28</v>
      </c>
      <c r="Q2173" t="s">
        <v>8323</v>
      </c>
      <c r="R2173" t="s">
        <v>8324</v>
      </c>
      <c r="S2173" s="9">
        <f t="shared" si="101"/>
        <v>42141.95711805555</v>
      </c>
    </row>
    <row r="2174" spans="1:19" ht="43.5" hidden="1" x14ac:dyDescent="0.3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99"/>
        <v>100</v>
      </c>
      <c r="P2174">
        <f t="shared" si="100"/>
        <v>76.92</v>
      </c>
      <c r="Q2174" t="s">
        <v>8323</v>
      </c>
      <c r="R2174" t="s">
        <v>8324</v>
      </c>
      <c r="S2174" s="9">
        <f t="shared" si="101"/>
        <v>42082.580092592587</v>
      </c>
    </row>
    <row r="2175" spans="1:19" ht="43.5" hidden="1" x14ac:dyDescent="0.3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99"/>
        <v>127</v>
      </c>
      <c r="P2175">
        <f t="shared" si="100"/>
        <v>59.23</v>
      </c>
      <c r="Q2175" t="s">
        <v>8323</v>
      </c>
      <c r="R2175" t="s">
        <v>8324</v>
      </c>
      <c r="S2175" s="9">
        <f t="shared" si="101"/>
        <v>41495.692627314813</v>
      </c>
    </row>
    <row r="2176" spans="1:19" ht="58" hidden="1" x14ac:dyDescent="0.3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99"/>
        <v>103</v>
      </c>
      <c r="P2176">
        <f t="shared" si="100"/>
        <v>65.38</v>
      </c>
      <c r="Q2176" t="s">
        <v>8323</v>
      </c>
      <c r="R2176" t="s">
        <v>8324</v>
      </c>
      <c r="S2176" s="9">
        <f t="shared" si="101"/>
        <v>42465.542905092589</v>
      </c>
    </row>
    <row r="2177" spans="1:19" ht="43.5" hidden="1" x14ac:dyDescent="0.3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99"/>
        <v>250</v>
      </c>
      <c r="P2177">
        <f t="shared" si="100"/>
        <v>67.31</v>
      </c>
      <c r="Q2177" t="s">
        <v>8323</v>
      </c>
      <c r="R2177" t="s">
        <v>8324</v>
      </c>
      <c r="S2177" s="9">
        <f t="shared" si="101"/>
        <v>42565.009097222224</v>
      </c>
    </row>
    <row r="2178" spans="1:19" ht="43.5" hidden="1" x14ac:dyDescent="0.3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ref="O2178:O2241" si="102">ROUND((E2178/D2178)*100,0)</f>
        <v>126</v>
      </c>
      <c r="P2178">
        <f t="shared" si="100"/>
        <v>88.75</v>
      </c>
      <c r="Q2178" t="s">
        <v>8323</v>
      </c>
      <c r="R2178" t="s">
        <v>8324</v>
      </c>
      <c r="S2178" s="9">
        <f t="shared" si="101"/>
        <v>42096.633206018523</v>
      </c>
    </row>
    <row r="2179" spans="1:19" ht="72.5" hidden="1" x14ac:dyDescent="0.3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si="102"/>
        <v>100</v>
      </c>
      <c r="P2179">
        <f t="shared" ref="P2179:P2242" si="103">IFERROR(ROUND(E2179/L2179,2),0)</f>
        <v>65.87</v>
      </c>
      <c r="Q2179" t="s">
        <v>8323</v>
      </c>
      <c r="R2179" t="s">
        <v>8324</v>
      </c>
      <c r="S2179" s="9">
        <f t="shared" ref="S2179:S2242" si="104">(((J2179/60)/60)/24)+DATE(1970,1,1)</f>
        <v>42502.250775462962</v>
      </c>
    </row>
    <row r="2180" spans="1:19" ht="43.5" hidden="1" x14ac:dyDescent="0.3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102"/>
        <v>139</v>
      </c>
      <c r="P2180">
        <f t="shared" si="103"/>
        <v>40.35</v>
      </c>
      <c r="Q2180" t="s">
        <v>8323</v>
      </c>
      <c r="R2180" t="s">
        <v>8324</v>
      </c>
      <c r="S2180" s="9">
        <f t="shared" si="104"/>
        <v>42723.63653935185</v>
      </c>
    </row>
    <row r="2181" spans="1:19" ht="43.5" hidden="1" x14ac:dyDescent="0.3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102"/>
        <v>161</v>
      </c>
      <c r="P2181">
        <f t="shared" si="103"/>
        <v>76.86</v>
      </c>
      <c r="Q2181" t="s">
        <v>8323</v>
      </c>
      <c r="R2181" t="s">
        <v>8324</v>
      </c>
      <c r="S2181" s="9">
        <f t="shared" si="104"/>
        <v>42075.171203703707</v>
      </c>
    </row>
    <row r="2182" spans="1:19" ht="29" hidden="1" x14ac:dyDescent="0.3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102"/>
        <v>107</v>
      </c>
      <c r="P2182">
        <f t="shared" si="103"/>
        <v>68.709999999999994</v>
      </c>
      <c r="Q2182" t="s">
        <v>8323</v>
      </c>
      <c r="R2182" t="s">
        <v>8324</v>
      </c>
      <c r="S2182" s="9">
        <f t="shared" si="104"/>
        <v>42279.669768518521</v>
      </c>
    </row>
    <row r="2183" spans="1:19" ht="58" hidden="1" x14ac:dyDescent="0.3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102"/>
        <v>153</v>
      </c>
      <c r="P2183">
        <f t="shared" si="103"/>
        <v>57.77</v>
      </c>
      <c r="Q2183" t="s">
        <v>8331</v>
      </c>
      <c r="R2183" t="s">
        <v>8349</v>
      </c>
      <c r="S2183" s="9">
        <f t="shared" si="104"/>
        <v>42773.005243055552</v>
      </c>
    </row>
    <row r="2184" spans="1:19" ht="43.5" hidden="1" x14ac:dyDescent="0.3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102"/>
        <v>524</v>
      </c>
      <c r="P2184">
        <f t="shared" si="103"/>
        <v>44.17</v>
      </c>
      <c r="Q2184" t="s">
        <v>8331</v>
      </c>
      <c r="R2184" t="s">
        <v>8349</v>
      </c>
      <c r="S2184" s="9">
        <f t="shared" si="104"/>
        <v>41879.900752314818</v>
      </c>
    </row>
    <row r="2185" spans="1:19" ht="43.5" hidden="1" x14ac:dyDescent="0.3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102"/>
        <v>489</v>
      </c>
      <c r="P2185">
        <f t="shared" si="103"/>
        <v>31.57</v>
      </c>
      <c r="Q2185" t="s">
        <v>8331</v>
      </c>
      <c r="R2185" t="s">
        <v>8349</v>
      </c>
      <c r="S2185" s="9">
        <f t="shared" si="104"/>
        <v>42745.365474537044</v>
      </c>
    </row>
    <row r="2186" spans="1:19" ht="58" hidden="1" x14ac:dyDescent="0.3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102"/>
        <v>285</v>
      </c>
      <c r="P2186">
        <f t="shared" si="103"/>
        <v>107.05</v>
      </c>
      <c r="Q2186" t="s">
        <v>8331</v>
      </c>
      <c r="R2186" t="s">
        <v>8349</v>
      </c>
      <c r="S2186" s="9">
        <f t="shared" si="104"/>
        <v>42380.690289351856</v>
      </c>
    </row>
    <row r="2187" spans="1:19" ht="43.5" hidden="1" x14ac:dyDescent="0.3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102"/>
        <v>1857</v>
      </c>
      <c r="P2187">
        <f t="shared" si="103"/>
        <v>149.03</v>
      </c>
      <c r="Q2187" t="s">
        <v>8331</v>
      </c>
      <c r="R2187" t="s">
        <v>8349</v>
      </c>
      <c r="S2187" s="9">
        <f t="shared" si="104"/>
        <v>41319.349988425929</v>
      </c>
    </row>
    <row r="2188" spans="1:19" ht="43.5" hidden="1" x14ac:dyDescent="0.3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102"/>
        <v>110</v>
      </c>
      <c r="P2188">
        <f t="shared" si="103"/>
        <v>55.96</v>
      </c>
      <c r="Q2188" t="s">
        <v>8331</v>
      </c>
      <c r="R2188" t="s">
        <v>8349</v>
      </c>
      <c r="S2188" s="9">
        <f t="shared" si="104"/>
        <v>42583.615081018521</v>
      </c>
    </row>
    <row r="2189" spans="1:19" ht="43.5" hidden="1" x14ac:dyDescent="0.3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102"/>
        <v>1015</v>
      </c>
      <c r="P2189">
        <f t="shared" si="103"/>
        <v>56.97</v>
      </c>
      <c r="Q2189" t="s">
        <v>8331</v>
      </c>
      <c r="R2189" t="s">
        <v>8349</v>
      </c>
      <c r="S2189" s="9">
        <f t="shared" si="104"/>
        <v>42068.209097222221</v>
      </c>
    </row>
    <row r="2190" spans="1:19" ht="43.5" hidden="1" x14ac:dyDescent="0.3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102"/>
        <v>412</v>
      </c>
      <c r="P2190">
        <f t="shared" si="103"/>
        <v>44.06</v>
      </c>
      <c r="Q2190" t="s">
        <v>8331</v>
      </c>
      <c r="R2190" t="s">
        <v>8349</v>
      </c>
      <c r="S2190" s="9">
        <f t="shared" si="104"/>
        <v>42633.586122685185</v>
      </c>
    </row>
    <row r="2191" spans="1:19" ht="43.5" hidden="1" x14ac:dyDescent="0.3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102"/>
        <v>503</v>
      </c>
      <c r="P2191">
        <f t="shared" si="103"/>
        <v>68.63</v>
      </c>
      <c r="Q2191" t="s">
        <v>8331</v>
      </c>
      <c r="R2191" t="s">
        <v>8349</v>
      </c>
      <c r="S2191" s="9">
        <f t="shared" si="104"/>
        <v>42467.788194444445</v>
      </c>
    </row>
    <row r="2192" spans="1:19" ht="43.5" hidden="1" x14ac:dyDescent="0.3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102"/>
        <v>185</v>
      </c>
      <c r="P2192">
        <f t="shared" si="103"/>
        <v>65.319999999999993</v>
      </c>
      <c r="Q2192" t="s">
        <v>8331</v>
      </c>
      <c r="R2192" t="s">
        <v>8349</v>
      </c>
      <c r="S2192" s="9">
        <f t="shared" si="104"/>
        <v>42417.625046296293</v>
      </c>
    </row>
    <row r="2193" spans="1:19" ht="58" hidden="1" x14ac:dyDescent="0.3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102"/>
        <v>120</v>
      </c>
      <c r="P2193">
        <f t="shared" si="103"/>
        <v>35.92</v>
      </c>
      <c r="Q2193" t="s">
        <v>8331</v>
      </c>
      <c r="R2193" t="s">
        <v>8349</v>
      </c>
      <c r="S2193" s="9">
        <f t="shared" si="104"/>
        <v>42768.833645833336</v>
      </c>
    </row>
    <row r="2194" spans="1:19" ht="58" hidden="1" x14ac:dyDescent="0.3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102"/>
        <v>1081</v>
      </c>
      <c r="P2194">
        <f t="shared" si="103"/>
        <v>40.07</v>
      </c>
      <c r="Q2194" t="s">
        <v>8331</v>
      </c>
      <c r="R2194" t="s">
        <v>8349</v>
      </c>
      <c r="S2194" s="9">
        <f t="shared" si="104"/>
        <v>42691.8512037037</v>
      </c>
    </row>
    <row r="2195" spans="1:19" ht="58" hidden="1" x14ac:dyDescent="0.3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102"/>
        <v>452</v>
      </c>
      <c r="P2195">
        <f t="shared" si="103"/>
        <v>75.650000000000006</v>
      </c>
      <c r="Q2195" t="s">
        <v>8331</v>
      </c>
      <c r="R2195" t="s">
        <v>8349</v>
      </c>
      <c r="S2195" s="9">
        <f t="shared" si="104"/>
        <v>42664.405925925923</v>
      </c>
    </row>
    <row r="2196" spans="1:19" ht="58" hidden="1" x14ac:dyDescent="0.3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102"/>
        <v>537</v>
      </c>
      <c r="P2196">
        <f t="shared" si="103"/>
        <v>61.2</v>
      </c>
      <c r="Q2196" t="s">
        <v>8331</v>
      </c>
      <c r="R2196" t="s">
        <v>8349</v>
      </c>
      <c r="S2196" s="9">
        <f t="shared" si="104"/>
        <v>42425.757986111115</v>
      </c>
    </row>
    <row r="2197" spans="1:19" ht="29" hidden="1" x14ac:dyDescent="0.3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102"/>
        <v>120</v>
      </c>
      <c r="P2197">
        <f t="shared" si="103"/>
        <v>48.13</v>
      </c>
      <c r="Q2197" t="s">
        <v>8331</v>
      </c>
      <c r="R2197" t="s">
        <v>8349</v>
      </c>
      <c r="S2197" s="9">
        <f t="shared" si="104"/>
        <v>42197.771990740745</v>
      </c>
    </row>
    <row r="2198" spans="1:19" ht="29" hidden="1" x14ac:dyDescent="0.3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102"/>
        <v>114</v>
      </c>
      <c r="P2198">
        <f t="shared" si="103"/>
        <v>68.11</v>
      </c>
      <c r="Q2198" t="s">
        <v>8331</v>
      </c>
      <c r="R2198" t="s">
        <v>8349</v>
      </c>
      <c r="S2198" s="9">
        <f t="shared" si="104"/>
        <v>42675.487291666665</v>
      </c>
    </row>
    <row r="2199" spans="1:19" ht="43.5" hidden="1" x14ac:dyDescent="0.3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102"/>
        <v>951</v>
      </c>
      <c r="P2199">
        <f t="shared" si="103"/>
        <v>65.89</v>
      </c>
      <c r="Q2199" t="s">
        <v>8331</v>
      </c>
      <c r="R2199" t="s">
        <v>8349</v>
      </c>
      <c r="S2199" s="9">
        <f t="shared" si="104"/>
        <v>42033.584016203706</v>
      </c>
    </row>
    <row r="2200" spans="1:19" ht="43.5" hidden="1" x14ac:dyDescent="0.3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102"/>
        <v>133</v>
      </c>
      <c r="P2200">
        <f t="shared" si="103"/>
        <v>81.650000000000006</v>
      </c>
      <c r="Q2200" t="s">
        <v>8331</v>
      </c>
      <c r="R2200" t="s">
        <v>8349</v>
      </c>
      <c r="S2200" s="9">
        <f t="shared" si="104"/>
        <v>42292.513888888891</v>
      </c>
    </row>
    <row r="2201" spans="1:19" ht="29" hidden="1" x14ac:dyDescent="0.3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102"/>
        <v>147</v>
      </c>
      <c r="P2201">
        <f t="shared" si="103"/>
        <v>52.7</v>
      </c>
      <c r="Q2201" t="s">
        <v>8331</v>
      </c>
      <c r="R2201" t="s">
        <v>8349</v>
      </c>
      <c r="S2201" s="9">
        <f t="shared" si="104"/>
        <v>42262.416643518518</v>
      </c>
    </row>
    <row r="2202" spans="1:19" ht="43.5" hidden="1" x14ac:dyDescent="0.3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102"/>
        <v>542</v>
      </c>
      <c r="P2202">
        <f t="shared" si="103"/>
        <v>41.23</v>
      </c>
      <c r="Q2202" t="s">
        <v>8331</v>
      </c>
      <c r="R2202" t="s">
        <v>8349</v>
      </c>
      <c r="S2202" s="9">
        <f t="shared" si="104"/>
        <v>42163.625787037032</v>
      </c>
    </row>
    <row r="2203" spans="1:19" ht="43.5" hidden="1" x14ac:dyDescent="0.3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102"/>
        <v>383</v>
      </c>
      <c r="P2203">
        <f t="shared" si="103"/>
        <v>15.04</v>
      </c>
      <c r="Q2203" t="s">
        <v>8323</v>
      </c>
      <c r="R2203" t="s">
        <v>8328</v>
      </c>
      <c r="S2203" s="9">
        <f t="shared" si="104"/>
        <v>41276.846817129634</v>
      </c>
    </row>
    <row r="2204" spans="1:19" ht="29" hidden="1" x14ac:dyDescent="0.3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102"/>
        <v>704</v>
      </c>
      <c r="P2204">
        <f t="shared" si="103"/>
        <v>39.07</v>
      </c>
      <c r="Q2204" t="s">
        <v>8323</v>
      </c>
      <c r="R2204" t="s">
        <v>8328</v>
      </c>
      <c r="S2204" s="9">
        <f t="shared" si="104"/>
        <v>41184.849166666667</v>
      </c>
    </row>
    <row r="2205" spans="1:19" ht="43.5" hidden="1" x14ac:dyDescent="0.3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102"/>
        <v>110</v>
      </c>
      <c r="P2205">
        <f t="shared" si="103"/>
        <v>43.82</v>
      </c>
      <c r="Q2205" t="s">
        <v>8323</v>
      </c>
      <c r="R2205" t="s">
        <v>8328</v>
      </c>
      <c r="S2205" s="9">
        <f t="shared" si="104"/>
        <v>42241.85974537037</v>
      </c>
    </row>
    <row r="2206" spans="1:19" ht="43.5" hidden="1" x14ac:dyDescent="0.3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102"/>
        <v>133</v>
      </c>
      <c r="P2206">
        <f t="shared" si="103"/>
        <v>27.3</v>
      </c>
      <c r="Q2206" t="s">
        <v>8323</v>
      </c>
      <c r="R2206" t="s">
        <v>8328</v>
      </c>
      <c r="S2206" s="9">
        <f t="shared" si="104"/>
        <v>41312.311562499999</v>
      </c>
    </row>
    <row r="2207" spans="1:19" ht="43.5" hidden="1" x14ac:dyDescent="0.3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102"/>
        <v>152</v>
      </c>
      <c r="P2207">
        <f t="shared" si="103"/>
        <v>42.22</v>
      </c>
      <c r="Q2207" t="s">
        <v>8323</v>
      </c>
      <c r="R2207" t="s">
        <v>8328</v>
      </c>
      <c r="S2207" s="9">
        <f t="shared" si="104"/>
        <v>41031.82163194444</v>
      </c>
    </row>
    <row r="2208" spans="1:19" ht="43.5" hidden="1" x14ac:dyDescent="0.3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102"/>
        <v>103</v>
      </c>
      <c r="P2208">
        <f t="shared" si="103"/>
        <v>33.24</v>
      </c>
      <c r="Q2208" t="s">
        <v>8323</v>
      </c>
      <c r="R2208" t="s">
        <v>8328</v>
      </c>
      <c r="S2208" s="9">
        <f t="shared" si="104"/>
        <v>40997.257222222222</v>
      </c>
    </row>
    <row r="2209" spans="1:19" ht="43.5" hidden="1" x14ac:dyDescent="0.3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102"/>
        <v>100</v>
      </c>
      <c r="P2209">
        <f t="shared" si="103"/>
        <v>285.70999999999998</v>
      </c>
      <c r="Q2209" t="s">
        <v>8323</v>
      </c>
      <c r="R2209" t="s">
        <v>8328</v>
      </c>
      <c r="S2209" s="9">
        <f t="shared" si="104"/>
        <v>41564.194131944445</v>
      </c>
    </row>
    <row r="2210" spans="1:19" ht="43.5" hidden="1" x14ac:dyDescent="0.3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102"/>
        <v>102</v>
      </c>
      <c r="P2210">
        <f t="shared" si="103"/>
        <v>42.33</v>
      </c>
      <c r="Q2210" t="s">
        <v>8323</v>
      </c>
      <c r="R2210" t="s">
        <v>8328</v>
      </c>
      <c r="S2210" s="9">
        <f t="shared" si="104"/>
        <v>40946.882245370369</v>
      </c>
    </row>
    <row r="2211" spans="1:19" ht="29" hidden="1" x14ac:dyDescent="0.3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102"/>
        <v>151</v>
      </c>
      <c r="P2211">
        <f t="shared" si="103"/>
        <v>50.27</v>
      </c>
      <c r="Q2211" t="s">
        <v>8323</v>
      </c>
      <c r="R2211" t="s">
        <v>8328</v>
      </c>
      <c r="S2211" s="9">
        <f t="shared" si="104"/>
        <v>41732.479675925926</v>
      </c>
    </row>
    <row r="2212" spans="1:19" ht="58" hidden="1" x14ac:dyDescent="0.3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102"/>
        <v>111</v>
      </c>
      <c r="P2212">
        <f t="shared" si="103"/>
        <v>61.9</v>
      </c>
      <c r="Q2212" t="s">
        <v>8323</v>
      </c>
      <c r="R2212" t="s">
        <v>8328</v>
      </c>
      <c r="S2212" s="9">
        <f t="shared" si="104"/>
        <v>40956.066087962965</v>
      </c>
    </row>
    <row r="2213" spans="1:19" ht="58" hidden="1" x14ac:dyDescent="0.3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102"/>
        <v>196</v>
      </c>
      <c r="P2213">
        <f t="shared" si="103"/>
        <v>40.75</v>
      </c>
      <c r="Q2213" t="s">
        <v>8323</v>
      </c>
      <c r="R2213" t="s">
        <v>8328</v>
      </c>
      <c r="S2213" s="9">
        <f t="shared" si="104"/>
        <v>41716.785011574073</v>
      </c>
    </row>
    <row r="2214" spans="1:19" ht="58" hidden="1" x14ac:dyDescent="0.3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102"/>
        <v>114</v>
      </c>
      <c r="P2214">
        <f t="shared" si="103"/>
        <v>55.8</v>
      </c>
      <c r="Q2214" t="s">
        <v>8323</v>
      </c>
      <c r="R2214" t="s">
        <v>8328</v>
      </c>
      <c r="S2214" s="9">
        <f t="shared" si="104"/>
        <v>41548.747418981482</v>
      </c>
    </row>
    <row r="2215" spans="1:19" ht="72.5" hidden="1" x14ac:dyDescent="0.3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102"/>
        <v>200</v>
      </c>
      <c r="P2215">
        <f t="shared" si="103"/>
        <v>10</v>
      </c>
      <c r="Q2215" t="s">
        <v>8323</v>
      </c>
      <c r="R2215" t="s">
        <v>8328</v>
      </c>
      <c r="S2215" s="9">
        <f t="shared" si="104"/>
        <v>42109.826145833329</v>
      </c>
    </row>
    <row r="2216" spans="1:19" ht="43.5" hidden="1" x14ac:dyDescent="0.3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102"/>
        <v>293</v>
      </c>
      <c r="P2216">
        <f t="shared" si="103"/>
        <v>73.13</v>
      </c>
      <c r="Q2216" t="s">
        <v>8323</v>
      </c>
      <c r="R2216" t="s">
        <v>8328</v>
      </c>
      <c r="S2216" s="9">
        <f t="shared" si="104"/>
        <v>41646.792222222226</v>
      </c>
    </row>
    <row r="2217" spans="1:19" ht="29" hidden="1" x14ac:dyDescent="0.3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102"/>
        <v>156</v>
      </c>
      <c r="P2217">
        <f t="shared" si="103"/>
        <v>26.06</v>
      </c>
      <c r="Q2217" t="s">
        <v>8323</v>
      </c>
      <c r="R2217" t="s">
        <v>8328</v>
      </c>
      <c r="S2217" s="9">
        <f t="shared" si="104"/>
        <v>40958.717268518521</v>
      </c>
    </row>
    <row r="2218" spans="1:19" ht="43.5" hidden="1" x14ac:dyDescent="0.3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102"/>
        <v>106</v>
      </c>
      <c r="P2218">
        <f t="shared" si="103"/>
        <v>22.64</v>
      </c>
      <c r="Q2218" t="s">
        <v>8323</v>
      </c>
      <c r="R2218" t="s">
        <v>8328</v>
      </c>
      <c r="S2218" s="9">
        <f t="shared" si="104"/>
        <v>42194.751678240747</v>
      </c>
    </row>
    <row r="2219" spans="1:19" ht="43.5" hidden="1" x14ac:dyDescent="0.3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102"/>
        <v>101</v>
      </c>
      <c r="P2219">
        <f t="shared" si="103"/>
        <v>47.22</v>
      </c>
      <c r="Q2219" t="s">
        <v>8323</v>
      </c>
      <c r="R2219" t="s">
        <v>8328</v>
      </c>
      <c r="S2219" s="9">
        <f t="shared" si="104"/>
        <v>42299.776770833334</v>
      </c>
    </row>
    <row r="2220" spans="1:19" ht="43.5" hidden="1" x14ac:dyDescent="0.3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102"/>
        <v>123</v>
      </c>
      <c r="P2220">
        <f t="shared" si="103"/>
        <v>32.32</v>
      </c>
      <c r="Q2220" t="s">
        <v>8323</v>
      </c>
      <c r="R2220" t="s">
        <v>8328</v>
      </c>
      <c r="S2220" s="9">
        <f t="shared" si="104"/>
        <v>41127.812303240738</v>
      </c>
    </row>
    <row r="2221" spans="1:19" ht="43.5" hidden="1" x14ac:dyDescent="0.3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102"/>
        <v>102</v>
      </c>
      <c r="P2221">
        <f t="shared" si="103"/>
        <v>53.42</v>
      </c>
      <c r="Q2221" t="s">
        <v>8323</v>
      </c>
      <c r="R2221" t="s">
        <v>8328</v>
      </c>
      <c r="S2221" s="9">
        <f t="shared" si="104"/>
        <v>42205.718888888892</v>
      </c>
    </row>
    <row r="2222" spans="1:19" ht="43.5" hidden="1" x14ac:dyDescent="0.3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102"/>
        <v>101</v>
      </c>
      <c r="P2222">
        <f t="shared" si="103"/>
        <v>51.3</v>
      </c>
      <c r="Q2222" t="s">
        <v>8323</v>
      </c>
      <c r="R2222" t="s">
        <v>8328</v>
      </c>
      <c r="S2222" s="9">
        <f t="shared" si="104"/>
        <v>41452.060601851852</v>
      </c>
    </row>
    <row r="2223" spans="1:19" ht="43.5" hidden="1" x14ac:dyDescent="0.3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102"/>
        <v>108</v>
      </c>
      <c r="P2223">
        <f t="shared" si="103"/>
        <v>37.200000000000003</v>
      </c>
      <c r="Q2223" t="s">
        <v>8331</v>
      </c>
      <c r="R2223" t="s">
        <v>8349</v>
      </c>
      <c r="S2223" s="9">
        <f t="shared" si="104"/>
        <v>42452.666770833333</v>
      </c>
    </row>
    <row r="2224" spans="1:19" ht="43.5" hidden="1" x14ac:dyDescent="0.3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102"/>
        <v>163</v>
      </c>
      <c r="P2224">
        <f t="shared" si="103"/>
        <v>27.1</v>
      </c>
      <c r="Q2224" t="s">
        <v>8331</v>
      </c>
      <c r="R2224" t="s">
        <v>8349</v>
      </c>
      <c r="S2224" s="9">
        <f t="shared" si="104"/>
        <v>40906.787581018521</v>
      </c>
    </row>
    <row r="2225" spans="1:19" ht="58" hidden="1" x14ac:dyDescent="0.3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102"/>
        <v>106</v>
      </c>
      <c r="P2225">
        <f t="shared" si="103"/>
        <v>206.31</v>
      </c>
      <c r="Q2225" t="s">
        <v>8331</v>
      </c>
      <c r="R2225" t="s">
        <v>8349</v>
      </c>
      <c r="S2225" s="9">
        <f t="shared" si="104"/>
        <v>42152.640833333338</v>
      </c>
    </row>
    <row r="2226" spans="1:19" ht="43.5" hidden="1" x14ac:dyDescent="0.3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102"/>
        <v>243</v>
      </c>
      <c r="P2226">
        <f t="shared" si="103"/>
        <v>82.15</v>
      </c>
      <c r="Q2226" t="s">
        <v>8331</v>
      </c>
      <c r="R2226" t="s">
        <v>8349</v>
      </c>
      <c r="S2226" s="9">
        <f t="shared" si="104"/>
        <v>42644.667534722219</v>
      </c>
    </row>
    <row r="2227" spans="1:19" ht="43.5" hidden="1" x14ac:dyDescent="0.3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102"/>
        <v>945</v>
      </c>
      <c r="P2227">
        <f t="shared" si="103"/>
        <v>164.8</v>
      </c>
      <c r="Q2227" t="s">
        <v>8331</v>
      </c>
      <c r="R2227" t="s">
        <v>8349</v>
      </c>
      <c r="S2227" s="9">
        <f t="shared" si="104"/>
        <v>41873.79184027778</v>
      </c>
    </row>
    <row r="2228" spans="1:19" ht="43.5" hidden="1" x14ac:dyDescent="0.3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102"/>
        <v>108</v>
      </c>
      <c r="P2228">
        <f t="shared" si="103"/>
        <v>60.82</v>
      </c>
      <c r="Q2228" t="s">
        <v>8331</v>
      </c>
      <c r="R2228" t="s">
        <v>8349</v>
      </c>
      <c r="S2228" s="9">
        <f t="shared" si="104"/>
        <v>42381.79886574074</v>
      </c>
    </row>
    <row r="2229" spans="1:19" ht="43.5" hidden="1" x14ac:dyDescent="0.3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102"/>
        <v>157</v>
      </c>
      <c r="P2229">
        <f t="shared" si="103"/>
        <v>67.97</v>
      </c>
      <c r="Q2229" t="s">
        <v>8331</v>
      </c>
      <c r="R2229" t="s">
        <v>8349</v>
      </c>
      <c r="S2229" s="9">
        <f t="shared" si="104"/>
        <v>41561.807349537034</v>
      </c>
    </row>
    <row r="2230" spans="1:19" ht="58" hidden="1" x14ac:dyDescent="0.3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102"/>
        <v>1174</v>
      </c>
      <c r="P2230">
        <f t="shared" si="103"/>
        <v>81.56</v>
      </c>
      <c r="Q2230" t="s">
        <v>8331</v>
      </c>
      <c r="R2230" t="s">
        <v>8349</v>
      </c>
      <c r="S2230" s="9">
        <f t="shared" si="104"/>
        <v>42202.278194444443</v>
      </c>
    </row>
    <row r="2231" spans="1:19" ht="58" hidden="1" x14ac:dyDescent="0.3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102"/>
        <v>171</v>
      </c>
      <c r="P2231">
        <f t="shared" si="103"/>
        <v>25.43</v>
      </c>
      <c r="Q2231" t="s">
        <v>8331</v>
      </c>
      <c r="R2231" t="s">
        <v>8349</v>
      </c>
      <c r="S2231" s="9">
        <f t="shared" si="104"/>
        <v>41484.664247685185</v>
      </c>
    </row>
    <row r="2232" spans="1:19" ht="43.5" hidden="1" x14ac:dyDescent="0.3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102"/>
        <v>126</v>
      </c>
      <c r="P2232">
        <f t="shared" si="103"/>
        <v>21.5</v>
      </c>
      <c r="Q2232" t="s">
        <v>8331</v>
      </c>
      <c r="R2232" t="s">
        <v>8349</v>
      </c>
      <c r="S2232" s="9">
        <f t="shared" si="104"/>
        <v>41724.881099537037</v>
      </c>
    </row>
    <row r="2233" spans="1:19" ht="43.5" hidden="1" x14ac:dyDescent="0.3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102"/>
        <v>1212</v>
      </c>
      <c r="P2233">
        <f t="shared" si="103"/>
        <v>27.23</v>
      </c>
      <c r="Q2233" t="s">
        <v>8331</v>
      </c>
      <c r="R2233" t="s">
        <v>8349</v>
      </c>
      <c r="S2233" s="9">
        <f t="shared" si="104"/>
        <v>41423.910891203705</v>
      </c>
    </row>
    <row r="2234" spans="1:19" ht="43.5" hidden="1" x14ac:dyDescent="0.3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102"/>
        <v>496</v>
      </c>
      <c r="P2234">
        <f t="shared" si="103"/>
        <v>25.09</v>
      </c>
      <c r="Q2234" t="s">
        <v>8331</v>
      </c>
      <c r="R2234" t="s">
        <v>8349</v>
      </c>
      <c r="S2234" s="9">
        <f t="shared" si="104"/>
        <v>41806.794074074074</v>
      </c>
    </row>
    <row r="2235" spans="1:19" ht="43.5" hidden="1" x14ac:dyDescent="0.3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102"/>
        <v>332</v>
      </c>
      <c r="P2235">
        <f t="shared" si="103"/>
        <v>21.23</v>
      </c>
      <c r="Q2235" t="s">
        <v>8331</v>
      </c>
      <c r="R2235" t="s">
        <v>8349</v>
      </c>
      <c r="S2235" s="9">
        <f t="shared" si="104"/>
        <v>42331.378923611104</v>
      </c>
    </row>
    <row r="2236" spans="1:19" ht="43.5" hidden="1" x14ac:dyDescent="0.3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102"/>
        <v>1165</v>
      </c>
      <c r="P2236">
        <f t="shared" si="103"/>
        <v>41.61</v>
      </c>
      <c r="Q2236" t="s">
        <v>8331</v>
      </c>
      <c r="R2236" t="s">
        <v>8349</v>
      </c>
      <c r="S2236" s="9">
        <f t="shared" si="104"/>
        <v>42710.824618055558</v>
      </c>
    </row>
    <row r="2237" spans="1:19" ht="29" hidden="1" x14ac:dyDescent="0.3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102"/>
        <v>153</v>
      </c>
      <c r="P2237">
        <f t="shared" si="103"/>
        <v>135.59</v>
      </c>
      <c r="Q2237" t="s">
        <v>8331</v>
      </c>
      <c r="R2237" t="s">
        <v>8349</v>
      </c>
      <c r="S2237" s="9">
        <f t="shared" si="104"/>
        <v>42062.022118055553</v>
      </c>
    </row>
    <row r="2238" spans="1:19" ht="43.5" hidden="1" x14ac:dyDescent="0.3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102"/>
        <v>537</v>
      </c>
      <c r="P2238">
        <f t="shared" si="103"/>
        <v>22.12</v>
      </c>
      <c r="Q2238" t="s">
        <v>8331</v>
      </c>
      <c r="R2238" t="s">
        <v>8349</v>
      </c>
      <c r="S2238" s="9">
        <f t="shared" si="104"/>
        <v>42371.617164351846</v>
      </c>
    </row>
    <row r="2239" spans="1:19" ht="43.5" hidden="1" x14ac:dyDescent="0.3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102"/>
        <v>353</v>
      </c>
      <c r="P2239">
        <f t="shared" si="103"/>
        <v>64.63</v>
      </c>
      <c r="Q2239" t="s">
        <v>8331</v>
      </c>
      <c r="R2239" t="s">
        <v>8349</v>
      </c>
      <c r="S2239" s="9">
        <f t="shared" si="104"/>
        <v>41915.003275462965</v>
      </c>
    </row>
    <row r="2240" spans="1:19" ht="29" hidden="1" x14ac:dyDescent="0.3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102"/>
        <v>137</v>
      </c>
      <c r="P2240">
        <f t="shared" si="103"/>
        <v>69.569999999999993</v>
      </c>
      <c r="Q2240" t="s">
        <v>8331</v>
      </c>
      <c r="R2240" t="s">
        <v>8349</v>
      </c>
      <c r="S2240" s="9">
        <f t="shared" si="104"/>
        <v>42774.621712962966</v>
      </c>
    </row>
    <row r="2241" spans="1:19" ht="29" hidden="1" x14ac:dyDescent="0.3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102"/>
        <v>128</v>
      </c>
      <c r="P2241">
        <f t="shared" si="103"/>
        <v>75.13</v>
      </c>
      <c r="Q2241" t="s">
        <v>8331</v>
      </c>
      <c r="R2241" t="s">
        <v>8349</v>
      </c>
      <c r="S2241" s="9">
        <f t="shared" si="104"/>
        <v>41572.958495370374</v>
      </c>
    </row>
    <row r="2242" spans="1:19" ht="43.5" hidden="1" x14ac:dyDescent="0.3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ref="O2242:O2305" si="105">ROUND((E2242/D2242)*100,0)</f>
        <v>271</v>
      </c>
      <c r="P2242">
        <f t="shared" si="103"/>
        <v>140.97999999999999</v>
      </c>
      <c r="Q2242" t="s">
        <v>8331</v>
      </c>
      <c r="R2242" t="s">
        <v>8349</v>
      </c>
      <c r="S2242" s="9">
        <f t="shared" si="104"/>
        <v>42452.825740740736</v>
      </c>
    </row>
    <row r="2243" spans="1:19" ht="43.5" hidden="1" x14ac:dyDescent="0.3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si="105"/>
        <v>806</v>
      </c>
      <c r="P2243">
        <f t="shared" ref="P2243:P2306" si="106">IFERROR(ROUND(E2243/L2243,2),0)</f>
        <v>49.47</v>
      </c>
      <c r="Q2243" t="s">
        <v>8331</v>
      </c>
      <c r="R2243" t="s">
        <v>8349</v>
      </c>
      <c r="S2243" s="9">
        <f t="shared" ref="S2243:S2306" si="107">(((J2243/60)/60)/24)+DATE(1970,1,1)</f>
        <v>42766.827546296292</v>
      </c>
    </row>
    <row r="2244" spans="1:19" ht="29" hidden="1" x14ac:dyDescent="0.3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105"/>
        <v>1360</v>
      </c>
      <c r="P2244">
        <f t="shared" si="106"/>
        <v>53.87</v>
      </c>
      <c r="Q2244" t="s">
        <v>8331</v>
      </c>
      <c r="R2244" t="s">
        <v>8349</v>
      </c>
      <c r="S2244" s="9">
        <f t="shared" si="107"/>
        <v>41569.575613425928</v>
      </c>
    </row>
    <row r="2245" spans="1:19" ht="43.5" hidden="1" x14ac:dyDescent="0.3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105"/>
        <v>930250</v>
      </c>
      <c r="P2245">
        <f t="shared" si="106"/>
        <v>4.57</v>
      </c>
      <c r="Q2245" t="s">
        <v>8331</v>
      </c>
      <c r="R2245" t="s">
        <v>8349</v>
      </c>
      <c r="S2245" s="9">
        <f t="shared" si="107"/>
        <v>42800.751041666663</v>
      </c>
    </row>
    <row r="2246" spans="1:19" ht="43.5" hidden="1" x14ac:dyDescent="0.3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105"/>
        <v>377</v>
      </c>
      <c r="P2246">
        <f t="shared" si="106"/>
        <v>65</v>
      </c>
      <c r="Q2246" t="s">
        <v>8331</v>
      </c>
      <c r="R2246" t="s">
        <v>8349</v>
      </c>
      <c r="S2246" s="9">
        <f t="shared" si="107"/>
        <v>42647.818819444445</v>
      </c>
    </row>
    <row r="2247" spans="1:19" ht="43.5" hidden="1" x14ac:dyDescent="0.3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105"/>
        <v>2647</v>
      </c>
      <c r="P2247">
        <f t="shared" si="106"/>
        <v>53.48</v>
      </c>
      <c r="Q2247" t="s">
        <v>8331</v>
      </c>
      <c r="R2247" t="s">
        <v>8349</v>
      </c>
      <c r="S2247" s="9">
        <f t="shared" si="107"/>
        <v>41660.708530092597</v>
      </c>
    </row>
    <row r="2248" spans="1:19" ht="43.5" hidden="1" x14ac:dyDescent="0.3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105"/>
        <v>100</v>
      </c>
      <c r="P2248">
        <f t="shared" si="106"/>
        <v>43.91</v>
      </c>
      <c r="Q2248" t="s">
        <v>8331</v>
      </c>
      <c r="R2248" t="s">
        <v>8349</v>
      </c>
      <c r="S2248" s="9">
        <f t="shared" si="107"/>
        <v>42221.79178240741</v>
      </c>
    </row>
    <row r="2249" spans="1:19" ht="29" hidden="1" x14ac:dyDescent="0.3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105"/>
        <v>104</v>
      </c>
      <c r="P2249">
        <f t="shared" si="106"/>
        <v>50.85</v>
      </c>
      <c r="Q2249" t="s">
        <v>8331</v>
      </c>
      <c r="R2249" t="s">
        <v>8349</v>
      </c>
      <c r="S2249" s="9">
        <f t="shared" si="107"/>
        <v>42200.666261574079</v>
      </c>
    </row>
    <row r="2250" spans="1:19" ht="43.5" hidden="1" x14ac:dyDescent="0.3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105"/>
        <v>107</v>
      </c>
      <c r="P2250">
        <f t="shared" si="106"/>
        <v>58.63</v>
      </c>
      <c r="Q2250" t="s">
        <v>8331</v>
      </c>
      <c r="R2250" t="s">
        <v>8349</v>
      </c>
      <c r="S2250" s="9">
        <f t="shared" si="107"/>
        <v>42688.875902777778</v>
      </c>
    </row>
    <row r="2251" spans="1:19" ht="43.5" hidden="1" x14ac:dyDescent="0.3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105"/>
        <v>169</v>
      </c>
      <c r="P2251">
        <f t="shared" si="106"/>
        <v>32.82</v>
      </c>
      <c r="Q2251" t="s">
        <v>8331</v>
      </c>
      <c r="R2251" t="s">
        <v>8349</v>
      </c>
      <c r="S2251" s="9">
        <f t="shared" si="107"/>
        <v>41336.703298611108</v>
      </c>
    </row>
    <row r="2252" spans="1:19" ht="43.5" hidden="1" x14ac:dyDescent="0.3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105"/>
        <v>975</v>
      </c>
      <c r="P2252">
        <f t="shared" si="106"/>
        <v>426.93</v>
      </c>
      <c r="Q2252" t="s">
        <v>8331</v>
      </c>
      <c r="R2252" t="s">
        <v>8349</v>
      </c>
      <c r="S2252" s="9">
        <f t="shared" si="107"/>
        <v>42677.005474537036</v>
      </c>
    </row>
    <row r="2253" spans="1:19" ht="43.5" hidden="1" x14ac:dyDescent="0.3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105"/>
        <v>134</v>
      </c>
      <c r="P2253">
        <f t="shared" si="106"/>
        <v>23.81</v>
      </c>
      <c r="Q2253" t="s">
        <v>8331</v>
      </c>
      <c r="R2253" t="s">
        <v>8349</v>
      </c>
      <c r="S2253" s="9">
        <f t="shared" si="107"/>
        <v>41846.34579861111</v>
      </c>
    </row>
    <row r="2254" spans="1:19" ht="43.5" hidden="1" x14ac:dyDescent="0.3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105"/>
        <v>272</v>
      </c>
      <c r="P2254">
        <f t="shared" si="106"/>
        <v>98.41</v>
      </c>
      <c r="Q2254" t="s">
        <v>8331</v>
      </c>
      <c r="R2254" t="s">
        <v>8349</v>
      </c>
      <c r="S2254" s="9">
        <f t="shared" si="107"/>
        <v>42573.327986111108</v>
      </c>
    </row>
    <row r="2255" spans="1:19" ht="58" hidden="1" x14ac:dyDescent="0.3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105"/>
        <v>113</v>
      </c>
      <c r="P2255">
        <f t="shared" si="106"/>
        <v>107.32</v>
      </c>
      <c r="Q2255" t="s">
        <v>8331</v>
      </c>
      <c r="R2255" t="s">
        <v>8349</v>
      </c>
      <c r="S2255" s="9">
        <f t="shared" si="107"/>
        <v>42296.631331018521</v>
      </c>
    </row>
    <row r="2256" spans="1:19" ht="43.5" hidden="1" x14ac:dyDescent="0.3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105"/>
        <v>460</v>
      </c>
      <c r="P2256">
        <f t="shared" si="106"/>
        <v>11.67</v>
      </c>
      <c r="Q2256" t="s">
        <v>8331</v>
      </c>
      <c r="R2256" t="s">
        <v>8349</v>
      </c>
      <c r="S2256" s="9">
        <f t="shared" si="107"/>
        <v>42752.647777777776</v>
      </c>
    </row>
    <row r="2257" spans="1:19" ht="29" hidden="1" x14ac:dyDescent="0.3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105"/>
        <v>287</v>
      </c>
      <c r="P2257">
        <f t="shared" si="106"/>
        <v>41.78</v>
      </c>
      <c r="Q2257" t="s">
        <v>8331</v>
      </c>
      <c r="R2257" t="s">
        <v>8349</v>
      </c>
      <c r="S2257" s="9">
        <f t="shared" si="107"/>
        <v>42467.951979166668</v>
      </c>
    </row>
    <row r="2258" spans="1:19" ht="43.5" hidden="1" x14ac:dyDescent="0.3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105"/>
        <v>223</v>
      </c>
      <c r="P2258">
        <f t="shared" si="106"/>
        <v>21.38</v>
      </c>
      <c r="Q2258" t="s">
        <v>8331</v>
      </c>
      <c r="R2258" t="s">
        <v>8349</v>
      </c>
      <c r="S2258" s="9">
        <f t="shared" si="107"/>
        <v>42682.451921296291</v>
      </c>
    </row>
    <row r="2259" spans="1:19" ht="58" hidden="1" x14ac:dyDescent="0.3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105"/>
        <v>636</v>
      </c>
      <c r="P2259">
        <f t="shared" si="106"/>
        <v>94.1</v>
      </c>
      <c r="Q2259" t="s">
        <v>8331</v>
      </c>
      <c r="R2259" t="s">
        <v>8349</v>
      </c>
      <c r="S2259" s="9">
        <f t="shared" si="107"/>
        <v>42505.936678240745</v>
      </c>
    </row>
    <row r="2260" spans="1:19" ht="29" hidden="1" x14ac:dyDescent="0.3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105"/>
        <v>147</v>
      </c>
      <c r="P2260">
        <f t="shared" si="106"/>
        <v>15.72</v>
      </c>
      <c r="Q2260" t="s">
        <v>8331</v>
      </c>
      <c r="R2260" t="s">
        <v>8349</v>
      </c>
      <c r="S2260" s="9">
        <f t="shared" si="107"/>
        <v>42136.75100694444</v>
      </c>
    </row>
    <row r="2261" spans="1:19" ht="43.5" hidden="1" x14ac:dyDescent="0.3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105"/>
        <v>1867</v>
      </c>
      <c r="P2261">
        <f t="shared" si="106"/>
        <v>90.64</v>
      </c>
      <c r="Q2261" t="s">
        <v>8331</v>
      </c>
      <c r="R2261" t="s">
        <v>8349</v>
      </c>
      <c r="S2261" s="9">
        <f t="shared" si="107"/>
        <v>42702.804814814815</v>
      </c>
    </row>
    <row r="2262" spans="1:19" ht="43.5" hidden="1" x14ac:dyDescent="0.3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105"/>
        <v>327</v>
      </c>
      <c r="P2262">
        <f t="shared" si="106"/>
        <v>97.3</v>
      </c>
      <c r="Q2262" t="s">
        <v>8331</v>
      </c>
      <c r="R2262" t="s">
        <v>8349</v>
      </c>
      <c r="S2262" s="9">
        <f t="shared" si="107"/>
        <v>41695.016782407409</v>
      </c>
    </row>
    <row r="2263" spans="1:19" ht="43.5" hidden="1" x14ac:dyDescent="0.3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105"/>
        <v>780</v>
      </c>
      <c r="P2263">
        <f t="shared" si="106"/>
        <v>37.119999999999997</v>
      </c>
      <c r="Q2263" t="s">
        <v>8331</v>
      </c>
      <c r="R2263" t="s">
        <v>8349</v>
      </c>
      <c r="S2263" s="9">
        <f t="shared" si="107"/>
        <v>42759.724768518514</v>
      </c>
    </row>
    <row r="2264" spans="1:19" ht="43.5" hidden="1" x14ac:dyDescent="0.3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105"/>
        <v>154</v>
      </c>
      <c r="P2264">
        <f t="shared" si="106"/>
        <v>28.1</v>
      </c>
      <c r="Q2264" t="s">
        <v>8331</v>
      </c>
      <c r="R2264" t="s">
        <v>8349</v>
      </c>
      <c r="S2264" s="9">
        <f t="shared" si="107"/>
        <v>41926.585162037038</v>
      </c>
    </row>
    <row r="2265" spans="1:19" ht="43.5" hidden="1" x14ac:dyDescent="0.3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105"/>
        <v>116</v>
      </c>
      <c r="P2265">
        <f t="shared" si="106"/>
        <v>144.43</v>
      </c>
      <c r="Q2265" t="s">
        <v>8331</v>
      </c>
      <c r="R2265" t="s">
        <v>8349</v>
      </c>
      <c r="S2265" s="9">
        <f t="shared" si="107"/>
        <v>42014.832326388889</v>
      </c>
    </row>
    <row r="2266" spans="1:19" ht="58" hidden="1" x14ac:dyDescent="0.3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105"/>
        <v>180</v>
      </c>
      <c r="P2266">
        <f t="shared" si="106"/>
        <v>24.27</v>
      </c>
      <c r="Q2266" t="s">
        <v>8331</v>
      </c>
      <c r="R2266" t="s">
        <v>8349</v>
      </c>
      <c r="S2266" s="9">
        <f t="shared" si="107"/>
        <v>42496.582337962958</v>
      </c>
    </row>
    <row r="2267" spans="1:19" ht="43.5" hidden="1" x14ac:dyDescent="0.3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105"/>
        <v>299</v>
      </c>
      <c r="P2267">
        <f t="shared" si="106"/>
        <v>35.119999999999997</v>
      </c>
      <c r="Q2267" t="s">
        <v>8331</v>
      </c>
      <c r="R2267" t="s">
        <v>8349</v>
      </c>
      <c r="S2267" s="9">
        <f t="shared" si="107"/>
        <v>42689.853090277778</v>
      </c>
    </row>
    <row r="2268" spans="1:19" ht="43.5" hidden="1" x14ac:dyDescent="0.3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105"/>
        <v>320</v>
      </c>
      <c r="P2268">
        <f t="shared" si="106"/>
        <v>24.76</v>
      </c>
      <c r="Q2268" t="s">
        <v>8331</v>
      </c>
      <c r="R2268" t="s">
        <v>8349</v>
      </c>
      <c r="S2268" s="9">
        <f t="shared" si="107"/>
        <v>42469.874907407408</v>
      </c>
    </row>
    <row r="2269" spans="1:19" ht="58" hidden="1" x14ac:dyDescent="0.3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105"/>
        <v>381</v>
      </c>
      <c r="P2269">
        <f t="shared" si="106"/>
        <v>188.38</v>
      </c>
      <c r="Q2269" t="s">
        <v>8331</v>
      </c>
      <c r="R2269" t="s">
        <v>8349</v>
      </c>
      <c r="S2269" s="9">
        <f t="shared" si="107"/>
        <v>41968.829826388886</v>
      </c>
    </row>
    <row r="2270" spans="1:19" ht="43.5" hidden="1" x14ac:dyDescent="0.3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105"/>
        <v>103</v>
      </c>
      <c r="P2270">
        <f t="shared" si="106"/>
        <v>148.08000000000001</v>
      </c>
      <c r="Q2270" t="s">
        <v>8331</v>
      </c>
      <c r="R2270" t="s">
        <v>8349</v>
      </c>
      <c r="S2270" s="9">
        <f t="shared" si="107"/>
        <v>42776.082349537035</v>
      </c>
    </row>
    <row r="2271" spans="1:19" ht="43.5" hidden="1" x14ac:dyDescent="0.3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105"/>
        <v>1802</v>
      </c>
      <c r="P2271">
        <f t="shared" si="106"/>
        <v>49.93</v>
      </c>
      <c r="Q2271" t="s">
        <v>8331</v>
      </c>
      <c r="R2271" t="s">
        <v>8349</v>
      </c>
      <c r="S2271" s="9">
        <f t="shared" si="107"/>
        <v>42776.704432870371</v>
      </c>
    </row>
    <row r="2272" spans="1:19" ht="43.5" hidden="1" x14ac:dyDescent="0.3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105"/>
        <v>720</v>
      </c>
      <c r="P2272">
        <f t="shared" si="106"/>
        <v>107.82</v>
      </c>
      <c r="Q2272" t="s">
        <v>8331</v>
      </c>
      <c r="R2272" t="s">
        <v>8349</v>
      </c>
      <c r="S2272" s="9">
        <f t="shared" si="107"/>
        <v>42725.869363425925</v>
      </c>
    </row>
    <row r="2273" spans="1:19" ht="43.5" hidden="1" x14ac:dyDescent="0.3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105"/>
        <v>283</v>
      </c>
      <c r="P2273">
        <f t="shared" si="106"/>
        <v>42.63</v>
      </c>
      <c r="Q2273" t="s">
        <v>8331</v>
      </c>
      <c r="R2273" t="s">
        <v>8349</v>
      </c>
      <c r="S2273" s="9">
        <f t="shared" si="107"/>
        <v>42684.000046296293</v>
      </c>
    </row>
    <row r="2274" spans="1:19" ht="43.5" hidden="1" x14ac:dyDescent="0.3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105"/>
        <v>1357</v>
      </c>
      <c r="P2274">
        <f t="shared" si="106"/>
        <v>14.37</v>
      </c>
      <c r="Q2274" t="s">
        <v>8331</v>
      </c>
      <c r="R2274" t="s">
        <v>8349</v>
      </c>
      <c r="S2274" s="9">
        <f t="shared" si="107"/>
        <v>42315.699490740735</v>
      </c>
    </row>
    <row r="2275" spans="1:19" ht="43.5" hidden="1" x14ac:dyDescent="0.3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105"/>
        <v>220</v>
      </c>
      <c r="P2275">
        <f t="shared" si="106"/>
        <v>37.479999999999997</v>
      </c>
      <c r="Q2275" t="s">
        <v>8331</v>
      </c>
      <c r="R2275" t="s">
        <v>8349</v>
      </c>
      <c r="S2275" s="9">
        <f t="shared" si="107"/>
        <v>42781.549097222218</v>
      </c>
    </row>
    <row r="2276" spans="1:19" ht="58" hidden="1" x14ac:dyDescent="0.3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105"/>
        <v>120</v>
      </c>
      <c r="P2276">
        <f t="shared" si="106"/>
        <v>30.2</v>
      </c>
      <c r="Q2276" t="s">
        <v>8331</v>
      </c>
      <c r="R2276" t="s">
        <v>8349</v>
      </c>
      <c r="S2276" s="9">
        <f t="shared" si="107"/>
        <v>41663.500659722224</v>
      </c>
    </row>
    <row r="2277" spans="1:19" ht="43.5" hidden="1" x14ac:dyDescent="0.3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105"/>
        <v>408</v>
      </c>
      <c r="P2277">
        <f t="shared" si="106"/>
        <v>33.549999999999997</v>
      </c>
      <c r="Q2277" t="s">
        <v>8331</v>
      </c>
      <c r="R2277" t="s">
        <v>8349</v>
      </c>
      <c r="S2277" s="9">
        <f t="shared" si="107"/>
        <v>41965.616655092599</v>
      </c>
    </row>
    <row r="2278" spans="1:19" ht="58" hidden="1" x14ac:dyDescent="0.3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105"/>
        <v>106</v>
      </c>
      <c r="P2278">
        <f t="shared" si="106"/>
        <v>64.75</v>
      </c>
      <c r="Q2278" t="s">
        <v>8331</v>
      </c>
      <c r="R2278" t="s">
        <v>8349</v>
      </c>
      <c r="S2278" s="9">
        <f t="shared" si="107"/>
        <v>41614.651493055557</v>
      </c>
    </row>
    <row r="2279" spans="1:19" ht="43.5" hidden="1" x14ac:dyDescent="0.3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105"/>
        <v>141</v>
      </c>
      <c r="P2279">
        <f t="shared" si="106"/>
        <v>57.93</v>
      </c>
      <c r="Q2279" t="s">
        <v>8331</v>
      </c>
      <c r="R2279" t="s">
        <v>8349</v>
      </c>
      <c r="S2279" s="9">
        <f t="shared" si="107"/>
        <v>40936.678506944445</v>
      </c>
    </row>
    <row r="2280" spans="1:19" ht="29" hidden="1" x14ac:dyDescent="0.3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105"/>
        <v>271</v>
      </c>
      <c r="P2280">
        <f t="shared" si="106"/>
        <v>53.08</v>
      </c>
      <c r="Q2280" t="s">
        <v>8331</v>
      </c>
      <c r="R2280" t="s">
        <v>8349</v>
      </c>
      <c r="S2280" s="9">
        <f t="shared" si="107"/>
        <v>42338.709108796291</v>
      </c>
    </row>
    <row r="2281" spans="1:19" ht="58" hidden="1" x14ac:dyDescent="0.3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105"/>
        <v>154</v>
      </c>
      <c r="P2281">
        <f t="shared" si="106"/>
        <v>48.06</v>
      </c>
      <c r="Q2281" t="s">
        <v>8331</v>
      </c>
      <c r="R2281" t="s">
        <v>8349</v>
      </c>
      <c r="S2281" s="9">
        <f t="shared" si="107"/>
        <v>42020.806701388887</v>
      </c>
    </row>
    <row r="2282" spans="1:19" ht="58" hidden="1" x14ac:dyDescent="0.3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105"/>
        <v>404</v>
      </c>
      <c r="P2282">
        <f t="shared" si="106"/>
        <v>82.4</v>
      </c>
      <c r="Q2282" t="s">
        <v>8331</v>
      </c>
      <c r="R2282" t="s">
        <v>8349</v>
      </c>
      <c r="S2282" s="9">
        <f t="shared" si="107"/>
        <v>42234.624895833331</v>
      </c>
    </row>
    <row r="2283" spans="1:19" ht="43.5" hidden="1" x14ac:dyDescent="0.3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105"/>
        <v>185</v>
      </c>
      <c r="P2283">
        <f t="shared" si="106"/>
        <v>50.45</v>
      </c>
      <c r="Q2283" t="s">
        <v>8323</v>
      </c>
      <c r="R2283" t="s">
        <v>8324</v>
      </c>
      <c r="S2283" s="9">
        <f t="shared" si="107"/>
        <v>40687.285844907405</v>
      </c>
    </row>
    <row r="2284" spans="1:19" ht="29" hidden="1" x14ac:dyDescent="0.3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105"/>
        <v>185</v>
      </c>
      <c r="P2284">
        <f t="shared" si="106"/>
        <v>115.83</v>
      </c>
      <c r="Q2284" t="s">
        <v>8323</v>
      </c>
      <c r="R2284" t="s">
        <v>8324</v>
      </c>
      <c r="S2284" s="9">
        <f t="shared" si="107"/>
        <v>42323.17460648148</v>
      </c>
    </row>
    <row r="2285" spans="1:19" ht="43.5" hidden="1" x14ac:dyDescent="0.3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105"/>
        <v>101</v>
      </c>
      <c r="P2285">
        <f t="shared" si="106"/>
        <v>63.03</v>
      </c>
      <c r="Q2285" t="s">
        <v>8323</v>
      </c>
      <c r="R2285" t="s">
        <v>8324</v>
      </c>
      <c r="S2285" s="9">
        <f t="shared" si="107"/>
        <v>40978.125046296293</v>
      </c>
    </row>
    <row r="2286" spans="1:19" ht="29" hidden="1" x14ac:dyDescent="0.3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105"/>
        <v>106</v>
      </c>
      <c r="P2286">
        <f t="shared" si="106"/>
        <v>108.02</v>
      </c>
      <c r="Q2286" t="s">
        <v>8323</v>
      </c>
      <c r="R2286" t="s">
        <v>8324</v>
      </c>
      <c r="S2286" s="9">
        <f t="shared" si="107"/>
        <v>40585.796817129631</v>
      </c>
    </row>
    <row r="2287" spans="1:19" ht="43.5" hidden="1" x14ac:dyDescent="0.3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105"/>
        <v>121</v>
      </c>
      <c r="P2287">
        <f t="shared" si="106"/>
        <v>46.09</v>
      </c>
      <c r="Q2287" t="s">
        <v>8323</v>
      </c>
      <c r="R2287" t="s">
        <v>8324</v>
      </c>
      <c r="S2287" s="9">
        <f t="shared" si="107"/>
        <v>41059.185682870368</v>
      </c>
    </row>
    <row r="2288" spans="1:19" ht="43.5" hidden="1" x14ac:dyDescent="0.3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105"/>
        <v>100</v>
      </c>
      <c r="P2288">
        <f t="shared" si="106"/>
        <v>107.21</v>
      </c>
      <c r="Q2288" t="s">
        <v>8323</v>
      </c>
      <c r="R2288" t="s">
        <v>8324</v>
      </c>
      <c r="S2288" s="9">
        <f t="shared" si="107"/>
        <v>41494.963587962964</v>
      </c>
    </row>
    <row r="2289" spans="1:19" ht="43.5" hidden="1" x14ac:dyDescent="0.3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105"/>
        <v>120</v>
      </c>
      <c r="P2289">
        <f t="shared" si="106"/>
        <v>50.93</v>
      </c>
      <c r="Q2289" t="s">
        <v>8323</v>
      </c>
      <c r="R2289" t="s">
        <v>8324</v>
      </c>
      <c r="S2289" s="9">
        <f t="shared" si="107"/>
        <v>41792.667361111111</v>
      </c>
    </row>
    <row r="2290" spans="1:19" ht="43.5" hidden="1" x14ac:dyDescent="0.3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105"/>
        <v>100</v>
      </c>
      <c r="P2290">
        <f t="shared" si="106"/>
        <v>40.04</v>
      </c>
      <c r="Q2290" t="s">
        <v>8323</v>
      </c>
      <c r="R2290" t="s">
        <v>8324</v>
      </c>
      <c r="S2290" s="9">
        <f t="shared" si="107"/>
        <v>41067.827418981484</v>
      </c>
    </row>
    <row r="2291" spans="1:19" ht="43.5" hidden="1" x14ac:dyDescent="0.3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105"/>
        <v>107</v>
      </c>
      <c r="P2291">
        <f t="shared" si="106"/>
        <v>64.44</v>
      </c>
      <c r="Q2291" t="s">
        <v>8323</v>
      </c>
      <c r="R2291" t="s">
        <v>8324</v>
      </c>
      <c r="S2291" s="9">
        <f t="shared" si="107"/>
        <v>41571.998379629629</v>
      </c>
    </row>
    <row r="2292" spans="1:19" ht="43.5" hidden="1" x14ac:dyDescent="0.3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105"/>
        <v>104</v>
      </c>
      <c r="P2292">
        <f t="shared" si="106"/>
        <v>53.83</v>
      </c>
      <c r="Q2292" t="s">
        <v>8323</v>
      </c>
      <c r="R2292" t="s">
        <v>8324</v>
      </c>
      <c r="S2292" s="9">
        <f t="shared" si="107"/>
        <v>40070.253819444442</v>
      </c>
    </row>
    <row r="2293" spans="1:19" ht="43.5" hidden="1" x14ac:dyDescent="0.3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105"/>
        <v>173</v>
      </c>
      <c r="P2293">
        <f t="shared" si="106"/>
        <v>100.47</v>
      </c>
      <c r="Q2293" t="s">
        <v>8323</v>
      </c>
      <c r="R2293" t="s">
        <v>8324</v>
      </c>
      <c r="S2293" s="9">
        <f t="shared" si="107"/>
        <v>40987.977060185185</v>
      </c>
    </row>
    <row r="2294" spans="1:19" ht="43.5" hidden="1" x14ac:dyDescent="0.3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105"/>
        <v>107</v>
      </c>
      <c r="P2294">
        <f t="shared" si="106"/>
        <v>46.63</v>
      </c>
      <c r="Q2294" t="s">
        <v>8323</v>
      </c>
      <c r="R2294" t="s">
        <v>8324</v>
      </c>
      <c r="S2294" s="9">
        <f t="shared" si="107"/>
        <v>40987.697638888887</v>
      </c>
    </row>
    <row r="2295" spans="1:19" ht="29" hidden="1" x14ac:dyDescent="0.3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105"/>
        <v>108</v>
      </c>
      <c r="P2295">
        <f t="shared" si="106"/>
        <v>34.07</v>
      </c>
      <c r="Q2295" t="s">
        <v>8323</v>
      </c>
      <c r="R2295" t="s">
        <v>8324</v>
      </c>
      <c r="S2295" s="9">
        <f t="shared" si="107"/>
        <v>41151.708321759259</v>
      </c>
    </row>
    <row r="2296" spans="1:19" ht="58" hidden="1" x14ac:dyDescent="0.3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105"/>
        <v>146</v>
      </c>
      <c r="P2296">
        <f t="shared" si="106"/>
        <v>65.209999999999994</v>
      </c>
      <c r="Q2296" t="s">
        <v>8323</v>
      </c>
      <c r="R2296" t="s">
        <v>8324</v>
      </c>
      <c r="S2296" s="9">
        <f t="shared" si="107"/>
        <v>41264.72314814815</v>
      </c>
    </row>
    <row r="2297" spans="1:19" ht="58" hidden="1" x14ac:dyDescent="0.3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105"/>
        <v>125</v>
      </c>
      <c r="P2297">
        <f t="shared" si="106"/>
        <v>44.21</v>
      </c>
      <c r="Q2297" t="s">
        <v>8323</v>
      </c>
      <c r="R2297" t="s">
        <v>8324</v>
      </c>
      <c r="S2297" s="9">
        <f t="shared" si="107"/>
        <v>41270.954351851848</v>
      </c>
    </row>
    <row r="2298" spans="1:19" ht="43.5" hidden="1" x14ac:dyDescent="0.3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105"/>
        <v>149</v>
      </c>
      <c r="P2298">
        <f t="shared" si="106"/>
        <v>71.97</v>
      </c>
      <c r="Q2298" t="s">
        <v>8323</v>
      </c>
      <c r="R2298" t="s">
        <v>8324</v>
      </c>
      <c r="S2298" s="9">
        <f t="shared" si="107"/>
        <v>40927.731782407405</v>
      </c>
    </row>
    <row r="2299" spans="1:19" ht="29" hidden="1" x14ac:dyDescent="0.3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105"/>
        <v>101</v>
      </c>
      <c r="P2299">
        <f t="shared" si="106"/>
        <v>52.95</v>
      </c>
      <c r="Q2299" t="s">
        <v>8323</v>
      </c>
      <c r="R2299" t="s">
        <v>8324</v>
      </c>
      <c r="S2299" s="9">
        <f t="shared" si="107"/>
        <v>40948.042233796295</v>
      </c>
    </row>
    <row r="2300" spans="1:19" ht="43.5" hidden="1" x14ac:dyDescent="0.3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105"/>
        <v>105</v>
      </c>
      <c r="P2300">
        <f t="shared" si="106"/>
        <v>109.45</v>
      </c>
      <c r="Q2300" t="s">
        <v>8323</v>
      </c>
      <c r="R2300" t="s">
        <v>8324</v>
      </c>
      <c r="S2300" s="9">
        <f t="shared" si="107"/>
        <v>41694.84065972222</v>
      </c>
    </row>
    <row r="2301" spans="1:19" ht="43.5" hidden="1" x14ac:dyDescent="0.3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105"/>
        <v>350</v>
      </c>
      <c r="P2301">
        <f t="shared" si="106"/>
        <v>75.040000000000006</v>
      </c>
      <c r="Q2301" t="s">
        <v>8323</v>
      </c>
      <c r="R2301" t="s">
        <v>8324</v>
      </c>
      <c r="S2301" s="9">
        <f t="shared" si="107"/>
        <v>40565.032511574071</v>
      </c>
    </row>
    <row r="2302" spans="1:19" ht="43.5" hidden="1" x14ac:dyDescent="0.3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105"/>
        <v>101</v>
      </c>
      <c r="P2302">
        <f t="shared" si="106"/>
        <v>115.71</v>
      </c>
      <c r="Q2302" t="s">
        <v>8323</v>
      </c>
      <c r="R2302" t="s">
        <v>8324</v>
      </c>
      <c r="S2302" s="9">
        <f t="shared" si="107"/>
        <v>41074.727037037039</v>
      </c>
    </row>
    <row r="2303" spans="1:19" ht="29" hidden="1" x14ac:dyDescent="0.3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105"/>
        <v>134</v>
      </c>
      <c r="P2303">
        <f t="shared" si="106"/>
        <v>31.66</v>
      </c>
      <c r="Q2303" t="s">
        <v>8323</v>
      </c>
      <c r="R2303" t="s">
        <v>8327</v>
      </c>
      <c r="S2303" s="9">
        <f t="shared" si="107"/>
        <v>41416.146944444445</v>
      </c>
    </row>
    <row r="2304" spans="1:19" ht="43.5" hidden="1" x14ac:dyDescent="0.3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105"/>
        <v>171</v>
      </c>
      <c r="P2304">
        <f t="shared" si="106"/>
        <v>46.18</v>
      </c>
      <c r="Q2304" t="s">
        <v>8323</v>
      </c>
      <c r="R2304" t="s">
        <v>8327</v>
      </c>
      <c r="S2304" s="9">
        <f t="shared" si="107"/>
        <v>41605.868449074071</v>
      </c>
    </row>
    <row r="2305" spans="1:19" ht="58" hidden="1" x14ac:dyDescent="0.3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105"/>
        <v>109</v>
      </c>
      <c r="P2305">
        <f t="shared" si="106"/>
        <v>68.48</v>
      </c>
      <c r="Q2305" t="s">
        <v>8323</v>
      </c>
      <c r="R2305" t="s">
        <v>8327</v>
      </c>
      <c r="S2305" s="9">
        <f t="shared" si="107"/>
        <v>40850.111064814817</v>
      </c>
    </row>
    <row r="2306" spans="1:19" ht="43.5" hidden="1" x14ac:dyDescent="0.3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ref="O2306:O2369" si="108">ROUND((E2306/D2306)*100,0)</f>
        <v>101</v>
      </c>
      <c r="P2306">
        <f t="shared" si="106"/>
        <v>53.47</v>
      </c>
      <c r="Q2306" t="s">
        <v>8323</v>
      </c>
      <c r="R2306" t="s">
        <v>8327</v>
      </c>
      <c r="S2306" s="9">
        <f t="shared" si="107"/>
        <v>40502.815868055557</v>
      </c>
    </row>
    <row r="2307" spans="1:19" ht="43.5" hidden="1" x14ac:dyDescent="0.3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si="108"/>
        <v>101</v>
      </c>
      <c r="P2307">
        <f t="shared" ref="P2307:P2370" si="109">IFERROR(ROUND(E2307/L2307,2),0)</f>
        <v>109.11</v>
      </c>
      <c r="Q2307" t="s">
        <v>8323</v>
      </c>
      <c r="R2307" t="s">
        <v>8327</v>
      </c>
      <c r="S2307" s="9">
        <f t="shared" ref="S2307:S2370" si="110">(((J2307/60)/60)/24)+DATE(1970,1,1)</f>
        <v>41834.695277777777</v>
      </c>
    </row>
    <row r="2308" spans="1:19" ht="43.5" hidden="1" x14ac:dyDescent="0.3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108"/>
        <v>107</v>
      </c>
      <c r="P2308">
        <f t="shared" si="109"/>
        <v>51.19</v>
      </c>
      <c r="Q2308" t="s">
        <v>8323</v>
      </c>
      <c r="R2308" t="s">
        <v>8327</v>
      </c>
      <c r="S2308" s="9">
        <f t="shared" si="110"/>
        <v>40948.16815972222</v>
      </c>
    </row>
    <row r="2309" spans="1:19" ht="43.5" hidden="1" x14ac:dyDescent="0.3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108"/>
        <v>107</v>
      </c>
      <c r="P2309">
        <f t="shared" si="109"/>
        <v>27.94</v>
      </c>
      <c r="Q2309" t="s">
        <v>8323</v>
      </c>
      <c r="R2309" t="s">
        <v>8327</v>
      </c>
      <c r="S2309" s="9">
        <f t="shared" si="110"/>
        <v>41004.802465277775</v>
      </c>
    </row>
    <row r="2310" spans="1:19" ht="43.5" hidden="1" x14ac:dyDescent="0.3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108"/>
        <v>101</v>
      </c>
      <c r="P2310">
        <f t="shared" si="109"/>
        <v>82.5</v>
      </c>
      <c r="Q2310" t="s">
        <v>8323</v>
      </c>
      <c r="R2310" t="s">
        <v>8327</v>
      </c>
      <c r="S2310" s="9">
        <f t="shared" si="110"/>
        <v>41851.962916666671</v>
      </c>
    </row>
    <row r="2311" spans="1:19" ht="43.5" hidden="1" x14ac:dyDescent="0.3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108"/>
        <v>107</v>
      </c>
      <c r="P2311">
        <f t="shared" si="109"/>
        <v>59.82</v>
      </c>
      <c r="Q2311" t="s">
        <v>8323</v>
      </c>
      <c r="R2311" t="s">
        <v>8327</v>
      </c>
      <c r="S2311" s="9">
        <f t="shared" si="110"/>
        <v>41307.987696759257</v>
      </c>
    </row>
    <row r="2312" spans="1:19" ht="58" hidden="1" x14ac:dyDescent="0.3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108"/>
        <v>429</v>
      </c>
      <c r="P2312">
        <f t="shared" si="109"/>
        <v>64.819999999999993</v>
      </c>
      <c r="Q2312" t="s">
        <v>8323</v>
      </c>
      <c r="R2312" t="s">
        <v>8327</v>
      </c>
      <c r="S2312" s="9">
        <f t="shared" si="110"/>
        <v>41324.79415509259</v>
      </c>
    </row>
    <row r="2313" spans="1:19" ht="43.5" hidden="1" x14ac:dyDescent="0.3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108"/>
        <v>104</v>
      </c>
      <c r="P2313">
        <f t="shared" si="109"/>
        <v>90.1</v>
      </c>
      <c r="Q2313" t="s">
        <v>8323</v>
      </c>
      <c r="R2313" t="s">
        <v>8327</v>
      </c>
      <c r="S2313" s="9">
        <f t="shared" si="110"/>
        <v>41736.004502314812</v>
      </c>
    </row>
    <row r="2314" spans="1:19" ht="43.5" hidden="1" x14ac:dyDescent="0.3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108"/>
        <v>108</v>
      </c>
      <c r="P2314">
        <f t="shared" si="109"/>
        <v>40.96</v>
      </c>
      <c r="Q2314" t="s">
        <v>8323</v>
      </c>
      <c r="R2314" t="s">
        <v>8327</v>
      </c>
      <c r="S2314" s="9">
        <f t="shared" si="110"/>
        <v>41716.632847222223</v>
      </c>
    </row>
    <row r="2315" spans="1:19" ht="29" hidden="1" x14ac:dyDescent="0.3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108"/>
        <v>176</v>
      </c>
      <c r="P2315">
        <f t="shared" si="109"/>
        <v>56</v>
      </c>
      <c r="Q2315" t="s">
        <v>8323</v>
      </c>
      <c r="R2315" t="s">
        <v>8327</v>
      </c>
      <c r="S2315" s="9">
        <f t="shared" si="110"/>
        <v>41002.958634259259</v>
      </c>
    </row>
    <row r="2316" spans="1:19" ht="43.5" hidden="1" x14ac:dyDescent="0.3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108"/>
        <v>157</v>
      </c>
      <c r="P2316">
        <f t="shared" si="109"/>
        <v>37.67</v>
      </c>
      <c r="Q2316" t="s">
        <v>8323</v>
      </c>
      <c r="R2316" t="s">
        <v>8327</v>
      </c>
      <c r="S2316" s="9">
        <f t="shared" si="110"/>
        <v>41037.551585648151</v>
      </c>
    </row>
    <row r="2317" spans="1:19" ht="43.5" hidden="1" x14ac:dyDescent="0.3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108"/>
        <v>103</v>
      </c>
      <c r="P2317">
        <f t="shared" si="109"/>
        <v>40.08</v>
      </c>
      <c r="Q2317" t="s">
        <v>8323</v>
      </c>
      <c r="R2317" t="s">
        <v>8327</v>
      </c>
      <c r="S2317" s="9">
        <f t="shared" si="110"/>
        <v>41004.72619212963</v>
      </c>
    </row>
    <row r="2318" spans="1:19" ht="58" hidden="1" x14ac:dyDescent="0.3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108"/>
        <v>104</v>
      </c>
      <c r="P2318">
        <f t="shared" si="109"/>
        <v>78.03</v>
      </c>
      <c r="Q2318" t="s">
        <v>8323</v>
      </c>
      <c r="R2318" t="s">
        <v>8327</v>
      </c>
      <c r="S2318" s="9">
        <f t="shared" si="110"/>
        <v>40079.725115740745</v>
      </c>
    </row>
    <row r="2319" spans="1:19" ht="43.5" hidden="1" x14ac:dyDescent="0.3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108"/>
        <v>104</v>
      </c>
      <c r="P2319">
        <f t="shared" si="109"/>
        <v>18.91</v>
      </c>
      <c r="Q2319" t="s">
        <v>8323</v>
      </c>
      <c r="R2319" t="s">
        <v>8327</v>
      </c>
      <c r="S2319" s="9">
        <f t="shared" si="110"/>
        <v>40192.542233796295</v>
      </c>
    </row>
    <row r="2320" spans="1:19" ht="58" hidden="1" x14ac:dyDescent="0.3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108"/>
        <v>121</v>
      </c>
      <c r="P2320">
        <f t="shared" si="109"/>
        <v>37.130000000000003</v>
      </c>
      <c r="Q2320" t="s">
        <v>8323</v>
      </c>
      <c r="R2320" t="s">
        <v>8327</v>
      </c>
      <c r="S2320" s="9">
        <f t="shared" si="110"/>
        <v>40050.643680555557</v>
      </c>
    </row>
    <row r="2321" spans="1:19" ht="43.5" hidden="1" x14ac:dyDescent="0.3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108"/>
        <v>108</v>
      </c>
      <c r="P2321">
        <f t="shared" si="109"/>
        <v>41.96</v>
      </c>
      <c r="Q2321" t="s">
        <v>8323</v>
      </c>
      <c r="R2321" t="s">
        <v>8327</v>
      </c>
      <c r="S2321" s="9">
        <f t="shared" si="110"/>
        <v>41593.082002314812</v>
      </c>
    </row>
    <row r="2322" spans="1:19" ht="58" hidden="1" x14ac:dyDescent="0.3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108"/>
        <v>109</v>
      </c>
      <c r="P2322">
        <f t="shared" si="109"/>
        <v>61.04</v>
      </c>
      <c r="Q2322" t="s">
        <v>8323</v>
      </c>
      <c r="R2322" t="s">
        <v>8327</v>
      </c>
      <c r="S2322" s="9">
        <f t="shared" si="110"/>
        <v>41696.817129629628</v>
      </c>
    </row>
    <row r="2323" spans="1:19" ht="43.5" hidden="1" x14ac:dyDescent="0.3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108"/>
        <v>39</v>
      </c>
      <c r="P2323">
        <f t="shared" si="109"/>
        <v>64.53</v>
      </c>
      <c r="Q2323" t="s">
        <v>8334</v>
      </c>
      <c r="R2323" t="s">
        <v>8350</v>
      </c>
      <c r="S2323" s="9">
        <f t="shared" si="110"/>
        <v>42799.260428240741</v>
      </c>
    </row>
    <row r="2324" spans="1:19" ht="43.5" hidden="1" x14ac:dyDescent="0.3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108"/>
        <v>3</v>
      </c>
      <c r="P2324">
        <f t="shared" si="109"/>
        <v>21.25</v>
      </c>
      <c r="Q2324" t="s">
        <v>8334</v>
      </c>
      <c r="R2324" t="s">
        <v>8350</v>
      </c>
      <c r="S2324" s="9">
        <f t="shared" si="110"/>
        <v>42804.895474537043</v>
      </c>
    </row>
    <row r="2325" spans="1:19" ht="43.5" hidden="1" x14ac:dyDescent="0.3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108"/>
        <v>48</v>
      </c>
      <c r="P2325">
        <f t="shared" si="109"/>
        <v>30</v>
      </c>
      <c r="Q2325" t="s">
        <v>8334</v>
      </c>
      <c r="R2325" t="s">
        <v>8350</v>
      </c>
      <c r="S2325" s="9">
        <f t="shared" si="110"/>
        <v>42807.755173611105</v>
      </c>
    </row>
    <row r="2326" spans="1:19" ht="43.5" hidden="1" x14ac:dyDescent="0.3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108"/>
        <v>21</v>
      </c>
      <c r="P2326">
        <f t="shared" si="109"/>
        <v>25.49</v>
      </c>
      <c r="Q2326" t="s">
        <v>8334</v>
      </c>
      <c r="R2326" t="s">
        <v>8350</v>
      </c>
      <c r="S2326" s="9">
        <f t="shared" si="110"/>
        <v>42790.885243055556</v>
      </c>
    </row>
    <row r="2327" spans="1:19" ht="43.5" hidden="1" x14ac:dyDescent="0.3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108"/>
        <v>8</v>
      </c>
      <c r="P2327">
        <f t="shared" si="109"/>
        <v>11.43</v>
      </c>
      <c r="Q2327" t="s">
        <v>8334</v>
      </c>
      <c r="R2327" t="s">
        <v>8350</v>
      </c>
      <c r="S2327" s="9">
        <f t="shared" si="110"/>
        <v>42794.022349537037</v>
      </c>
    </row>
    <row r="2328" spans="1:19" ht="43.5" hidden="1" x14ac:dyDescent="0.3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108"/>
        <v>1</v>
      </c>
      <c r="P2328">
        <f t="shared" si="109"/>
        <v>108</v>
      </c>
      <c r="Q2328" t="s">
        <v>8334</v>
      </c>
      <c r="R2328" t="s">
        <v>8350</v>
      </c>
      <c r="S2328" s="9">
        <f t="shared" si="110"/>
        <v>42804.034120370372</v>
      </c>
    </row>
    <row r="2329" spans="1:19" ht="29" hidden="1" x14ac:dyDescent="0.3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108"/>
        <v>526</v>
      </c>
      <c r="P2329">
        <f t="shared" si="109"/>
        <v>54.88</v>
      </c>
      <c r="Q2329" t="s">
        <v>8334</v>
      </c>
      <c r="R2329" t="s">
        <v>8350</v>
      </c>
      <c r="S2329" s="9">
        <f t="shared" si="110"/>
        <v>41842.917129629634</v>
      </c>
    </row>
    <row r="2330" spans="1:19" ht="58" hidden="1" x14ac:dyDescent="0.3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108"/>
        <v>254</v>
      </c>
      <c r="P2330">
        <f t="shared" si="109"/>
        <v>47.38</v>
      </c>
      <c r="Q2330" t="s">
        <v>8334</v>
      </c>
      <c r="R2330" t="s">
        <v>8350</v>
      </c>
      <c r="S2330" s="9">
        <f t="shared" si="110"/>
        <v>42139.781678240746</v>
      </c>
    </row>
    <row r="2331" spans="1:19" ht="43.5" hidden="1" x14ac:dyDescent="0.3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108"/>
        <v>106</v>
      </c>
      <c r="P2331">
        <f t="shared" si="109"/>
        <v>211.84</v>
      </c>
      <c r="Q2331" t="s">
        <v>8334</v>
      </c>
      <c r="R2331" t="s">
        <v>8350</v>
      </c>
      <c r="S2331" s="9">
        <f t="shared" si="110"/>
        <v>41807.624374999999</v>
      </c>
    </row>
    <row r="2332" spans="1:19" ht="58" hidden="1" x14ac:dyDescent="0.3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108"/>
        <v>102</v>
      </c>
      <c r="P2332">
        <f t="shared" si="109"/>
        <v>219.93</v>
      </c>
      <c r="Q2332" t="s">
        <v>8334</v>
      </c>
      <c r="R2332" t="s">
        <v>8350</v>
      </c>
      <c r="S2332" s="9">
        <f t="shared" si="110"/>
        <v>42332.89980324074</v>
      </c>
    </row>
    <row r="2333" spans="1:19" ht="43.5" hidden="1" x14ac:dyDescent="0.3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108"/>
        <v>144</v>
      </c>
      <c r="P2333">
        <f t="shared" si="109"/>
        <v>40.799999999999997</v>
      </c>
      <c r="Q2333" t="s">
        <v>8334</v>
      </c>
      <c r="R2333" t="s">
        <v>8350</v>
      </c>
      <c r="S2333" s="9">
        <f t="shared" si="110"/>
        <v>41839.005671296298</v>
      </c>
    </row>
    <row r="2334" spans="1:19" ht="43.5" hidden="1" x14ac:dyDescent="0.3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108"/>
        <v>106</v>
      </c>
      <c r="P2334">
        <f t="shared" si="109"/>
        <v>75.5</v>
      </c>
      <c r="Q2334" t="s">
        <v>8334</v>
      </c>
      <c r="R2334" t="s">
        <v>8350</v>
      </c>
      <c r="S2334" s="9">
        <f t="shared" si="110"/>
        <v>42011.628136574072</v>
      </c>
    </row>
    <row r="2335" spans="1:19" ht="43.5" hidden="1" x14ac:dyDescent="0.3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108"/>
        <v>212</v>
      </c>
      <c r="P2335">
        <f t="shared" si="109"/>
        <v>13.54</v>
      </c>
      <c r="Q2335" t="s">
        <v>8334</v>
      </c>
      <c r="R2335" t="s">
        <v>8350</v>
      </c>
      <c r="S2335" s="9">
        <f t="shared" si="110"/>
        <v>41767.650347222225</v>
      </c>
    </row>
    <row r="2336" spans="1:19" ht="43.5" hidden="1" x14ac:dyDescent="0.3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108"/>
        <v>102</v>
      </c>
      <c r="P2336">
        <f t="shared" si="109"/>
        <v>60.87</v>
      </c>
      <c r="Q2336" t="s">
        <v>8334</v>
      </c>
      <c r="R2336" t="s">
        <v>8350</v>
      </c>
      <c r="S2336" s="9">
        <f t="shared" si="110"/>
        <v>41918.670115740737</v>
      </c>
    </row>
    <row r="2337" spans="1:19" ht="43.5" hidden="1" x14ac:dyDescent="0.3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108"/>
        <v>102</v>
      </c>
      <c r="P2337">
        <f t="shared" si="109"/>
        <v>115.69</v>
      </c>
      <c r="Q2337" t="s">
        <v>8334</v>
      </c>
      <c r="R2337" t="s">
        <v>8350</v>
      </c>
      <c r="S2337" s="9">
        <f t="shared" si="110"/>
        <v>41771.572256944448</v>
      </c>
    </row>
    <row r="2338" spans="1:19" ht="43.5" hidden="1" x14ac:dyDescent="0.3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108"/>
        <v>521</v>
      </c>
      <c r="P2338">
        <f t="shared" si="109"/>
        <v>48.1</v>
      </c>
      <c r="Q2338" t="s">
        <v>8334</v>
      </c>
      <c r="R2338" t="s">
        <v>8350</v>
      </c>
      <c r="S2338" s="9">
        <f t="shared" si="110"/>
        <v>41666.924710648149</v>
      </c>
    </row>
    <row r="2339" spans="1:19" ht="29" hidden="1" x14ac:dyDescent="0.3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108"/>
        <v>111</v>
      </c>
      <c r="P2339">
        <f t="shared" si="109"/>
        <v>74.180000000000007</v>
      </c>
      <c r="Q2339" t="s">
        <v>8334</v>
      </c>
      <c r="R2339" t="s">
        <v>8350</v>
      </c>
      <c r="S2339" s="9">
        <f t="shared" si="110"/>
        <v>41786.640543981484</v>
      </c>
    </row>
    <row r="2340" spans="1:19" ht="43.5" hidden="1" x14ac:dyDescent="0.3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108"/>
        <v>101</v>
      </c>
      <c r="P2340">
        <f t="shared" si="109"/>
        <v>123.35</v>
      </c>
      <c r="Q2340" t="s">
        <v>8334</v>
      </c>
      <c r="R2340" t="s">
        <v>8350</v>
      </c>
      <c r="S2340" s="9">
        <f t="shared" si="110"/>
        <v>41789.896805555552</v>
      </c>
    </row>
    <row r="2341" spans="1:19" ht="43.5" hidden="1" x14ac:dyDescent="0.3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108"/>
        <v>294</v>
      </c>
      <c r="P2341">
        <f t="shared" si="109"/>
        <v>66.62</v>
      </c>
      <c r="Q2341" t="s">
        <v>8334</v>
      </c>
      <c r="R2341" t="s">
        <v>8350</v>
      </c>
      <c r="S2341" s="9">
        <f t="shared" si="110"/>
        <v>42692.79987268518</v>
      </c>
    </row>
    <row r="2342" spans="1:19" ht="43.5" hidden="1" x14ac:dyDescent="0.3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108"/>
        <v>106</v>
      </c>
      <c r="P2342">
        <f t="shared" si="109"/>
        <v>104.99</v>
      </c>
      <c r="Q2342" t="s">
        <v>8334</v>
      </c>
      <c r="R2342" t="s">
        <v>8350</v>
      </c>
      <c r="S2342" s="9">
        <f t="shared" si="110"/>
        <v>42643.642800925925</v>
      </c>
    </row>
    <row r="2343" spans="1:19" ht="43.5" hidden="1" x14ac:dyDescent="0.3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108"/>
        <v>0</v>
      </c>
      <c r="P2343">
        <f t="shared" si="109"/>
        <v>0</v>
      </c>
      <c r="Q2343" t="s">
        <v>8317</v>
      </c>
      <c r="R2343" t="s">
        <v>8318</v>
      </c>
      <c r="S2343" s="9">
        <f t="shared" si="110"/>
        <v>42167.813703703709</v>
      </c>
    </row>
    <row r="2344" spans="1:19" ht="43.5" hidden="1" x14ac:dyDescent="0.3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108"/>
        <v>0</v>
      </c>
      <c r="P2344">
        <f t="shared" si="109"/>
        <v>0</v>
      </c>
      <c r="Q2344" t="s">
        <v>8317</v>
      </c>
      <c r="R2344" t="s">
        <v>8318</v>
      </c>
      <c r="S2344" s="9">
        <f t="shared" si="110"/>
        <v>41897.702199074076</v>
      </c>
    </row>
    <row r="2345" spans="1:19" ht="58" hidden="1" x14ac:dyDescent="0.3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108"/>
        <v>3</v>
      </c>
      <c r="P2345">
        <f t="shared" si="109"/>
        <v>300</v>
      </c>
      <c r="Q2345" t="s">
        <v>8317</v>
      </c>
      <c r="R2345" t="s">
        <v>8318</v>
      </c>
      <c r="S2345" s="9">
        <f t="shared" si="110"/>
        <v>42327.825289351851</v>
      </c>
    </row>
    <row r="2346" spans="1:19" ht="58" hidden="1" x14ac:dyDescent="0.3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108"/>
        <v>0</v>
      </c>
      <c r="P2346">
        <f t="shared" si="109"/>
        <v>1</v>
      </c>
      <c r="Q2346" t="s">
        <v>8317</v>
      </c>
      <c r="R2346" t="s">
        <v>8318</v>
      </c>
      <c r="S2346" s="9">
        <f t="shared" si="110"/>
        <v>42515.727650462963</v>
      </c>
    </row>
    <row r="2347" spans="1:19" ht="43.5" hidden="1" x14ac:dyDescent="0.3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108"/>
        <v>0</v>
      </c>
      <c r="P2347">
        <f t="shared" si="109"/>
        <v>0</v>
      </c>
      <c r="Q2347" t="s">
        <v>8317</v>
      </c>
      <c r="R2347" t="s">
        <v>8318</v>
      </c>
      <c r="S2347" s="9">
        <f t="shared" si="110"/>
        <v>42060.001805555556</v>
      </c>
    </row>
    <row r="2348" spans="1:19" ht="43.5" hidden="1" x14ac:dyDescent="0.3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108"/>
        <v>0</v>
      </c>
      <c r="P2348">
        <f t="shared" si="109"/>
        <v>13</v>
      </c>
      <c r="Q2348" t="s">
        <v>8317</v>
      </c>
      <c r="R2348" t="s">
        <v>8318</v>
      </c>
      <c r="S2348" s="9">
        <f t="shared" si="110"/>
        <v>42615.79896990741</v>
      </c>
    </row>
    <row r="2349" spans="1:19" ht="43.5" hidden="1" x14ac:dyDescent="0.3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108"/>
        <v>2</v>
      </c>
      <c r="P2349">
        <f t="shared" si="109"/>
        <v>15</v>
      </c>
      <c r="Q2349" t="s">
        <v>8317</v>
      </c>
      <c r="R2349" t="s">
        <v>8318</v>
      </c>
      <c r="S2349" s="9">
        <f t="shared" si="110"/>
        <v>42577.607361111113</v>
      </c>
    </row>
    <row r="2350" spans="1:19" ht="43.5" hidden="1" x14ac:dyDescent="0.3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108"/>
        <v>0</v>
      </c>
      <c r="P2350">
        <f t="shared" si="109"/>
        <v>54</v>
      </c>
      <c r="Q2350" t="s">
        <v>8317</v>
      </c>
      <c r="R2350" t="s">
        <v>8318</v>
      </c>
      <c r="S2350" s="9">
        <f t="shared" si="110"/>
        <v>42360.932152777779</v>
      </c>
    </row>
    <row r="2351" spans="1:19" ht="43.5" hidden="1" x14ac:dyDescent="0.3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108"/>
        <v>0</v>
      </c>
      <c r="P2351">
        <f t="shared" si="109"/>
        <v>0</v>
      </c>
      <c r="Q2351" t="s">
        <v>8317</v>
      </c>
      <c r="R2351" t="s">
        <v>8318</v>
      </c>
      <c r="S2351" s="9">
        <f t="shared" si="110"/>
        <v>42198.775787037041</v>
      </c>
    </row>
    <row r="2352" spans="1:19" ht="43.5" hidden="1" x14ac:dyDescent="0.3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108"/>
        <v>0</v>
      </c>
      <c r="P2352">
        <f t="shared" si="109"/>
        <v>0</v>
      </c>
      <c r="Q2352" t="s">
        <v>8317</v>
      </c>
      <c r="R2352" t="s">
        <v>8318</v>
      </c>
      <c r="S2352" s="9">
        <f t="shared" si="110"/>
        <v>42708.842245370368</v>
      </c>
    </row>
    <row r="2353" spans="1:19" ht="29" hidden="1" x14ac:dyDescent="0.3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108"/>
        <v>1</v>
      </c>
      <c r="P2353">
        <f t="shared" si="109"/>
        <v>15.43</v>
      </c>
      <c r="Q2353" t="s">
        <v>8317</v>
      </c>
      <c r="R2353" t="s">
        <v>8318</v>
      </c>
      <c r="S2353" s="9">
        <f t="shared" si="110"/>
        <v>42094.101145833338</v>
      </c>
    </row>
    <row r="2354" spans="1:19" ht="43.5" hidden="1" x14ac:dyDescent="0.3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108"/>
        <v>0</v>
      </c>
      <c r="P2354">
        <f t="shared" si="109"/>
        <v>0</v>
      </c>
      <c r="Q2354" t="s">
        <v>8317</v>
      </c>
      <c r="R2354" t="s">
        <v>8318</v>
      </c>
      <c r="S2354" s="9">
        <f t="shared" si="110"/>
        <v>42101.633703703701</v>
      </c>
    </row>
    <row r="2355" spans="1:19" ht="43.5" hidden="1" x14ac:dyDescent="0.3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108"/>
        <v>0</v>
      </c>
      <c r="P2355">
        <f t="shared" si="109"/>
        <v>0</v>
      </c>
      <c r="Q2355" t="s">
        <v>8317</v>
      </c>
      <c r="R2355" t="s">
        <v>8318</v>
      </c>
      <c r="S2355" s="9">
        <f t="shared" si="110"/>
        <v>42103.676180555558</v>
      </c>
    </row>
    <row r="2356" spans="1:19" ht="43.5" hidden="1" x14ac:dyDescent="0.3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108"/>
        <v>0</v>
      </c>
      <c r="P2356">
        <f t="shared" si="109"/>
        <v>25</v>
      </c>
      <c r="Q2356" t="s">
        <v>8317</v>
      </c>
      <c r="R2356" t="s">
        <v>8318</v>
      </c>
      <c r="S2356" s="9">
        <f t="shared" si="110"/>
        <v>41954.722916666666</v>
      </c>
    </row>
    <row r="2357" spans="1:19" ht="43.5" hidden="1" x14ac:dyDescent="0.3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108"/>
        <v>1</v>
      </c>
      <c r="P2357">
        <f t="shared" si="109"/>
        <v>27.5</v>
      </c>
      <c r="Q2357" t="s">
        <v>8317</v>
      </c>
      <c r="R2357" t="s">
        <v>8318</v>
      </c>
      <c r="S2357" s="9">
        <f t="shared" si="110"/>
        <v>42096.918240740735</v>
      </c>
    </row>
    <row r="2358" spans="1:19" ht="29" hidden="1" x14ac:dyDescent="0.3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108"/>
        <v>0</v>
      </c>
      <c r="P2358">
        <f t="shared" si="109"/>
        <v>0</v>
      </c>
      <c r="Q2358" t="s">
        <v>8317</v>
      </c>
      <c r="R2358" t="s">
        <v>8318</v>
      </c>
      <c r="S2358" s="9">
        <f t="shared" si="110"/>
        <v>42130.78361111111</v>
      </c>
    </row>
    <row r="2359" spans="1:19" ht="43.5" hidden="1" x14ac:dyDescent="0.3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108"/>
        <v>0</v>
      </c>
      <c r="P2359">
        <f t="shared" si="109"/>
        <v>0</v>
      </c>
      <c r="Q2359" t="s">
        <v>8317</v>
      </c>
      <c r="R2359" t="s">
        <v>8318</v>
      </c>
      <c r="S2359" s="9">
        <f t="shared" si="110"/>
        <v>42264.620115740734</v>
      </c>
    </row>
    <row r="2360" spans="1:19" ht="43.5" hidden="1" x14ac:dyDescent="0.3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108"/>
        <v>0</v>
      </c>
      <c r="P2360">
        <f t="shared" si="109"/>
        <v>0</v>
      </c>
      <c r="Q2360" t="s">
        <v>8317</v>
      </c>
      <c r="R2360" t="s">
        <v>8318</v>
      </c>
      <c r="S2360" s="9">
        <f t="shared" si="110"/>
        <v>41978.930972222224</v>
      </c>
    </row>
    <row r="2361" spans="1:19" ht="43.5" hidden="1" x14ac:dyDescent="0.3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108"/>
        <v>15</v>
      </c>
      <c r="P2361">
        <f t="shared" si="109"/>
        <v>367</v>
      </c>
      <c r="Q2361" t="s">
        <v>8317</v>
      </c>
      <c r="R2361" t="s">
        <v>8318</v>
      </c>
      <c r="S2361" s="9">
        <f t="shared" si="110"/>
        <v>42159.649583333332</v>
      </c>
    </row>
    <row r="2362" spans="1:19" ht="43.5" hidden="1" x14ac:dyDescent="0.3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108"/>
        <v>0</v>
      </c>
      <c r="P2362">
        <f t="shared" si="109"/>
        <v>2</v>
      </c>
      <c r="Q2362" t="s">
        <v>8317</v>
      </c>
      <c r="R2362" t="s">
        <v>8318</v>
      </c>
      <c r="S2362" s="9">
        <f t="shared" si="110"/>
        <v>42377.70694444445</v>
      </c>
    </row>
    <row r="2363" spans="1:19" ht="58" hidden="1" x14ac:dyDescent="0.3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108"/>
        <v>0</v>
      </c>
      <c r="P2363">
        <f t="shared" si="109"/>
        <v>0</v>
      </c>
      <c r="Q2363" t="s">
        <v>8317</v>
      </c>
      <c r="R2363" t="s">
        <v>8318</v>
      </c>
      <c r="S2363" s="9">
        <f t="shared" si="110"/>
        <v>42466.858888888892</v>
      </c>
    </row>
    <row r="2364" spans="1:19" ht="43.5" hidden="1" x14ac:dyDescent="0.3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108"/>
        <v>29</v>
      </c>
      <c r="P2364">
        <f t="shared" si="109"/>
        <v>60</v>
      </c>
      <c r="Q2364" t="s">
        <v>8317</v>
      </c>
      <c r="R2364" t="s">
        <v>8318</v>
      </c>
      <c r="S2364" s="9">
        <f t="shared" si="110"/>
        <v>41954.688310185185</v>
      </c>
    </row>
    <row r="2365" spans="1:19" ht="43.5" hidden="1" x14ac:dyDescent="0.3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108"/>
        <v>0</v>
      </c>
      <c r="P2365">
        <f t="shared" si="109"/>
        <v>0</v>
      </c>
      <c r="Q2365" t="s">
        <v>8317</v>
      </c>
      <c r="R2365" t="s">
        <v>8318</v>
      </c>
      <c r="S2365" s="9">
        <f t="shared" si="110"/>
        <v>42322.011574074073</v>
      </c>
    </row>
    <row r="2366" spans="1:19" ht="29" hidden="1" x14ac:dyDescent="0.3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108"/>
        <v>0</v>
      </c>
      <c r="P2366">
        <f t="shared" si="109"/>
        <v>0</v>
      </c>
      <c r="Q2366" t="s">
        <v>8317</v>
      </c>
      <c r="R2366" t="s">
        <v>8318</v>
      </c>
      <c r="S2366" s="9">
        <f t="shared" si="110"/>
        <v>42248.934675925921</v>
      </c>
    </row>
    <row r="2367" spans="1:19" ht="43.5" hidden="1" x14ac:dyDescent="0.3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108"/>
        <v>0</v>
      </c>
      <c r="P2367">
        <f t="shared" si="109"/>
        <v>0</v>
      </c>
      <c r="Q2367" t="s">
        <v>8317</v>
      </c>
      <c r="R2367" t="s">
        <v>8318</v>
      </c>
      <c r="S2367" s="9">
        <f t="shared" si="110"/>
        <v>42346.736400462964</v>
      </c>
    </row>
    <row r="2368" spans="1:19" ht="43.5" hidden="1" x14ac:dyDescent="0.3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108"/>
        <v>11</v>
      </c>
      <c r="P2368">
        <f t="shared" si="109"/>
        <v>97.41</v>
      </c>
      <c r="Q2368" t="s">
        <v>8317</v>
      </c>
      <c r="R2368" t="s">
        <v>8318</v>
      </c>
      <c r="S2368" s="9">
        <f t="shared" si="110"/>
        <v>42268.531631944439</v>
      </c>
    </row>
    <row r="2369" spans="1:19" ht="43.5" hidden="1" x14ac:dyDescent="0.3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108"/>
        <v>1</v>
      </c>
      <c r="P2369">
        <f t="shared" si="109"/>
        <v>47.86</v>
      </c>
      <c r="Q2369" t="s">
        <v>8317</v>
      </c>
      <c r="R2369" t="s">
        <v>8318</v>
      </c>
      <c r="S2369" s="9">
        <f t="shared" si="110"/>
        <v>42425.970092592594</v>
      </c>
    </row>
    <row r="2370" spans="1:19" ht="43.5" hidden="1" x14ac:dyDescent="0.3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ref="O2370:O2433" si="111">ROUND((E2370/D2370)*100,0)</f>
        <v>0</v>
      </c>
      <c r="P2370">
        <f t="shared" si="109"/>
        <v>50</v>
      </c>
      <c r="Q2370" t="s">
        <v>8317</v>
      </c>
      <c r="R2370" t="s">
        <v>8318</v>
      </c>
      <c r="S2370" s="9">
        <f t="shared" si="110"/>
        <v>42063.721817129626</v>
      </c>
    </row>
    <row r="2371" spans="1:19" ht="43.5" hidden="1" x14ac:dyDescent="0.3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si="111"/>
        <v>0</v>
      </c>
      <c r="P2371">
        <f t="shared" ref="P2371:P2434" si="112">IFERROR(ROUND(E2371/L2371,2),0)</f>
        <v>0</v>
      </c>
      <c r="Q2371" t="s">
        <v>8317</v>
      </c>
      <c r="R2371" t="s">
        <v>8318</v>
      </c>
      <c r="S2371" s="9">
        <f t="shared" ref="S2371:S2434" si="113">(((J2371/60)/60)/24)+DATE(1970,1,1)</f>
        <v>42380.812627314815</v>
      </c>
    </row>
    <row r="2372" spans="1:19" ht="43.5" hidden="1" x14ac:dyDescent="0.3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111"/>
        <v>0</v>
      </c>
      <c r="P2372">
        <f t="shared" si="112"/>
        <v>20.5</v>
      </c>
      <c r="Q2372" t="s">
        <v>8317</v>
      </c>
      <c r="R2372" t="s">
        <v>8318</v>
      </c>
      <c r="S2372" s="9">
        <f t="shared" si="113"/>
        <v>41961.18913194444</v>
      </c>
    </row>
    <row r="2373" spans="1:19" ht="43.5" hidden="1" x14ac:dyDescent="0.3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111"/>
        <v>0</v>
      </c>
      <c r="P2373">
        <f t="shared" si="112"/>
        <v>0</v>
      </c>
      <c r="Q2373" t="s">
        <v>8317</v>
      </c>
      <c r="R2373" t="s">
        <v>8318</v>
      </c>
      <c r="S2373" s="9">
        <f t="shared" si="113"/>
        <v>42150.777731481481</v>
      </c>
    </row>
    <row r="2374" spans="1:19" ht="43.5" hidden="1" x14ac:dyDescent="0.3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111"/>
        <v>3</v>
      </c>
      <c r="P2374">
        <f t="shared" si="112"/>
        <v>30</v>
      </c>
      <c r="Q2374" t="s">
        <v>8317</v>
      </c>
      <c r="R2374" t="s">
        <v>8318</v>
      </c>
      <c r="S2374" s="9">
        <f t="shared" si="113"/>
        <v>42088.069108796291</v>
      </c>
    </row>
    <row r="2375" spans="1:19" ht="29" hidden="1" x14ac:dyDescent="0.3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111"/>
        <v>0</v>
      </c>
      <c r="P2375">
        <f t="shared" si="112"/>
        <v>50</v>
      </c>
      <c r="Q2375" t="s">
        <v>8317</v>
      </c>
      <c r="R2375" t="s">
        <v>8318</v>
      </c>
      <c r="S2375" s="9">
        <f t="shared" si="113"/>
        <v>42215.662314814821</v>
      </c>
    </row>
    <row r="2376" spans="1:19" ht="58" hidden="1" x14ac:dyDescent="0.3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111"/>
        <v>0</v>
      </c>
      <c r="P2376">
        <f t="shared" si="112"/>
        <v>10</v>
      </c>
      <c r="Q2376" t="s">
        <v>8317</v>
      </c>
      <c r="R2376" t="s">
        <v>8318</v>
      </c>
      <c r="S2376" s="9">
        <f t="shared" si="113"/>
        <v>42017.843287037031</v>
      </c>
    </row>
    <row r="2377" spans="1:19" ht="43.5" hidden="1" x14ac:dyDescent="0.3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111"/>
        <v>0</v>
      </c>
      <c r="P2377">
        <f t="shared" si="112"/>
        <v>0</v>
      </c>
      <c r="Q2377" t="s">
        <v>8317</v>
      </c>
      <c r="R2377" t="s">
        <v>8318</v>
      </c>
      <c r="S2377" s="9">
        <f t="shared" si="113"/>
        <v>42592.836076388892</v>
      </c>
    </row>
    <row r="2378" spans="1:19" ht="43.5" hidden="1" x14ac:dyDescent="0.3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111"/>
        <v>11</v>
      </c>
      <c r="P2378">
        <f t="shared" si="112"/>
        <v>81.58</v>
      </c>
      <c r="Q2378" t="s">
        <v>8317</v>
      </c>
      <c r="R2378" t="s">
        <v>8318</v>
      </c>
      <c r="S2378" s="9">
        <f t="shared" si="113"/>
        <v>42318.925532407404</v>
      </c>
    </row>
    <row r="2379" spans="1:19" ht="43.5" hidden="1" x14ac:dyDescent="0.3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111"/>
        <v>0</v>
      </c>
      <c r="P2379">
        <f t="shared" si="112"/>
        <v>0</v>
      </c>
      <c r="Q2379" t="s">
        <v>8317</v>
      </c>
      <c r="R2379" t="s">
        <v>8318</v>
      </c>
      <c r="S2379" s="9">
        <f t="shared" si="113"/>
        <v>42669.870173611111</v>
      </c>
    </row>
    <row r="2380" spans="1:19" ht="43.5" hidden="1" x14ac:dyDescent="0.3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111"/>
        <v>0</v>
      </c>
      <c r="P2380">
        <f t="shared" si="112"/>
        <v>0</v>
      </c>
      <c r="Q2380" t="s">
        <v>8317</v>
      </c>
      <c r="R2380" t="s">
        <v>8318</v>
      </c>
      <c r="S2380" s="9">
        <f t="shared" si="113"/>
        <v>42213.013078703705</v>
      </c>
    </row>
    <row r="2381" spans="1:19" ht="29" hidden="1" x14ac:dyDescent="0.3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111"/>
        <v>0</v>
      </c>
      <c r="P2381">
        <f t="shared" si="112"/>
        <v>0</v>
      </c>
      <c r="Q2381" t="s">
        <v>8317</v>
      </c>
      <c r="R2381" t="s">
        <v>8318</v>
      </c>
      <c r="S2381" s="9">
        <f t="shared" si="113"/>
        <v>42237.016388888893</v>
      </c>
    </row>
    <row r="2382" spans="1:19" ht="43.5" hidden="1" x14ac:dyDescent="0.3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111"/>
        <v>0</v>
      </c>
      <c r="P2382">
        <f t="shared" si="112"/>
        <v>18.329999999999998</v>
      </c>
      <c r="Q2382" t="s">
        <v>8317</v>
      </c>
      <c r="R2382" t="s">
        <v>8318</v>
      </c>
      <c r="S2382" s="9">
        <f t="shared" si="113"/>
        <v>42248.793310185181</v>
      </c>
    </row>
    <row r="2383" spans="1:19" ht="43.5" hidden="1" x14ac:dyDescent="0.3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111"/>
        <v>2</v>
      </c>
      <c r="P2383">
        <f t="shared" si="112"/>
        <v>224.43</v>
      </c>
      <c r="Q2383" t="s">
        <v>8317</v>
      </c>
      <c r="R2383" t="s">
        <v>8318</v>
      </c>
      <c r="S2383" s="9">
        <f t="shared" si="113"/>
        <v>42074.935740740737</v>
      </c>
    </row>
    <row r="2384" spans="1:19" ht="58" hidden="1" x14ac:dyDescent="0.35">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111"/>
        <v>3</v>
      </c>
      <c r="P2384">
        <f t="shared" si="112"/>
        <v>37.5</v>
      </c>
      <c r="Q2384" t="s">
        <v>8317</v>
      </c>
      <c r="R2384" t="s">
        <v>8318</v>
      </c>
      <c r="S2384" s="9">
        <f t="shared" si="113"/>
        <v>42195.187534722223</v>
      </c>
    </row>
    <row r="2385" spans="1:19" ht="43.5" hidden="1" x14ac:dyDescent="0.3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111"/>
        <v>4</v>
      </c>
      <c r="P2385">
        <f t="shared" si="112"/>
        <v>145</v>
      </c>
      <c r="Q2385" t="s">
        <v>8317</v>
      </c>
      <c r="R2385" t="s">
        <v>8318</v>
      </c>
      <c r="S2385" s="9">
        <f t="shared" si="113"/>
        <v>42027.056793981479</v>
      </c>
    </row>
    <row r="2386" spans="1:19" ht="58" hidden="1" x14ac:dyDescent="0.3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111"/>
        <v>1</v>
      </c>
      <c r="P2386">
        <f t="shared" si="112"/>
        <v>1</v>
      </c>
      <c r="Q2386" t="s">
        <v>8317</v>
      </c>
      <c r="R2386" t="s">
        <v>8318</v>
      </c>
      <c r="S2386" s="9">
        <f t="shared" si="113"/>
        <v>41927.067627314813</v>
      </c>
    </row>
    <row r="2387" spans="1:19" ht="43.5" hidden="1" x14ac:dyDescent="0.3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111"/>
        <v>1</v>
      </c>
      <c r="P2387">
        <f t="shared" si="112"/>
        <v>112.57</v>
      </c>
      <c r="Q2387" t="s">
        <v>8317</v>
      </c>
      <c r="R2387" t="s">
        <v>8318</v>
      </c>
      <c r="S2387" s="9">
        <f t="shared" si="113"/>
        <v>42191.70175925926</v>
      </c>
    </row>
    <row r="2388" spans="1:19" ht="43.5" hidden="1" x14ac:dyDescent="0.3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111"/>
        <v>0</v>
      </c>
      <c r="P2388">
        <f t="shared" si="112"/>
        <v>0</v>
      </c>
      <c r="Q2388" t="s">
        <v>8317</v>
      </c>
      <c r="R2388" t="s">
        <v>8318</v>
      </c>
      <c r="S2388" s="9">
        <f t="shared" si="113"/>
        <v>41954.838240740741</v>
      </c>
    </row>
    <row r="2389" spans="1:19" ht="58" hidden="1" x14ac:dyDescent="0.3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111"/>
        <v>1</v>
      </c>
      <c r="P2389">
        <f t="shared" si="112"/>
        <v>342</v>
      </c>
      <c r="Q2389" t="s">
        <v>8317</v>
      </c>
      <c r="R2389" t="s">
        <v>8318</v>
      </c>
      <c r="S2389" s="9">
        <f t="shared" si="113"/>
        <v>42528.626620370371</v>
      </c>
    </row>
    <row r="2390" spans="1:19" ht="43.5" hidden="1" x14ac:dyDescent="0.3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111"/>
        <v>1</v>
      </c>
      <c r="P2390">
        <f t="shared" si="112"/>
        <v>57.88</v>
      </c>
      <c r="Q2390" t="s">
        <v>8317</v>
      </c>
      <c r="R2390" t="s">
        <v>8318</v>
      </c>
      <c r="S2390" s="9">
        <f t="shared" si="113"/>
        <v>41989.853692129633</v>
      </c>
    </row>
    <row r="2391" spans="1:19" ht="58" hidden="1" x14ac:dyDescent="0.3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111"/>
        <v>0</v>
      </c>
      <c r="P2391">
        <f t="shared" si="112"/>
        <v>30</v>
      </c>
      <c r="Q2391" t="s">
        <v>8317</v>
      </c>
      <c r="R2391" t="s">
        <v>8318</v>
      </c>
      <c r="S2391" s="9">
        <f t="shared" si="113"/>
        <v>42179.653379629628</v>
      </c>
    </row>
    <row r="2392" spans="1:19" ht="43.5" hidden="1" x14ac:dyDescent="0.3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111"/>
        <v>0</v>
      </c>
      <c r="P2392">
        <f t="shared" si="112"/>
        <v>0</v>
      </c>
      <c r="Q2392" t="s">
        <v>8317</v>
      </c>
      <c r="R2392" t="s">
        <v>8318</v>
      </c>
      <c r="S2392" s="9">
        <f t="shared" si="113"/>
        <v>41968.262314814812</v>
      </c>
    </row>
    <row r="2393" spans="1:19" ht="29" hidden="1" x14ac:dyDescent="0.3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111"/>
        <v>0</v>
      </c>
      <c r="P2393">
        <f t="shared" si="112"/>
        <v>25</v>
      </c>
      <c r="Q2393" t="s">
        <v>8317</v>
      </c>
      <c r="R2393" t="s">
        <v>8318</v>
      </c>
      <c r="S2393" s="9">
        <f t="shared" si="113"/>
        <v>42064.794490740736</v>
      </c>
    </row>
    <row r="2394" spans="1:19" ht="58" hidden="1" x14ac:dyDescent="0.3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111"/>
        <v>0</v>
      </c>
      <c r="P2394">
        <f t="shared" si="112"/>
        <v>0</v>
      </c>
      <c r="Q2394" t="s">
        <v>8317</v>
      </c>
      <c r="R2394" t="s">
        <v>8318</v>
      </c>
      <c r="S2394" s="9">
        <f t="shared" si="113"/>
        <v>42276.120636574073</v>
      </c>
    </row>
    <row r="2395" spans="1:19" ht="43.5" hidden="1" x14ac:dyDescent="0.3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111"/>
        <v>0</v>
      </c>
      <c r="P2395">
        <f t="shared" si="112"/>
        <v>50</v>
      </c>
      <c r="Q2395" t="s">
        <v>8317</v>
      </c>
      <c r="R2395" t="s">
        <v>8318</v>
      </c>
      <c r="S2395" s="9">
        <f t="shared" si="113"/>
        <v>42194.648344907408</v>
      </c>
    </row>
    <row r="2396" spans="1:19" ht="43.5" hidden="1" x14ac:dyDescent="0.3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111"/>
        <v>0</v>
      </c>
      <c r="P2396">
        <f t="shared" si="112"/>
        <v>1.5</v>
      </c>
      <c r="Q2396" t="s">
        <v>8317</v>
      </c>
      <c r="R2396" t="s">
        <v>8318</v>
      </c>
      <c r="S2396" s="9">
        <f t="shared" si="113"/>
        <v>42031.362187499995</v>
      </c>
    </row>
    <row r="2397" spans="1:19" ht="43.5" hidden="1" x14ac:dyDescent="0.3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111"/>
        <v>0</v>
      </c>
      <c r="P2397">
        <f t="shared" si="112"/>
        <v>0</v>
      </c>
      <c r="Q2397" t="s">
        <v>8317</v>
      </c>
      <c r="R2397" t="s">
        <v>8318</v>
      </c>
      <c r="S2397" s="9">
        <f t="shared" si="113"/>
        <v>42717.121377314819</v>
      </c>
    </row>
    <row r="2398" spans="1:19" ht="43.5" hidden="1" x14ac:dyDescent="0.3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111"/>
        <v>0</v>
      </c>
      <c r="P2398">
        <f t="shared" si="112"/>
        <v>10</v>
      </c>
      <c r="Q2398" t="s">
        <v>8317</v>
      </c>
      <c r="R2398" t="s">
        <v>8318</v>
      </c>
      <c r="S2398" s="9">
        <f t="shared" si="113"/>
        <v>42262.849050925928</v>
      </c>
    </row>
    <row r="2399" spans="1:19" ht="43.5" hidden="1" x14ac:dyDescent="0.3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111"/>
        <v>0</v>
      </c>
      <c r="P2399">
        <f t="shared" si="112"/>
        <v>0</v>
      </c>
      <c r="Q2399" t="s">
        <v>8317</v>
      </c>
      <c r="R2399" t="s">
        <v>8318</v>
      </c>
      <c r="S2399" s="9">
        <f t="shared" si="113"/>
        <v>41976.88490740741</v>
      </c>
    </row>
    <row r="2400" spans="1:19" ht="43.5" hidden="1" x14ac:dyDescent="0.3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111"/>
        <v>0</v>
      </c>
      <c r="P2400">
        <f t="shared" si="112"/>
        <v>0</v>
      </c>
      <c r="Q2400" t="s">
        <v>8317</v>
      </c>
      <c r="R2400" t="s">
        <v>8318</v>
      </c>
      <c r="S2400" s="9">
        <f t="shared" si="113"/>
        <v>42157.916481481487</v>
      </c>
    </row>
    <row r="2401" spans="1:19" ht="43.5" hidden="1" x14ac:dyDescent="0.3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111"/>
        <v>0</v>
      </c>
      <c r="P2401">
        <f t="shared" si="112"/>
        <v>0</v>
      </c>
      <c r="Q2401" t="s">
        <v>8317</v>
      </c>
      <c r="R2401" t="s">
        <v>8318</v>
      </c>
      <c r="S2401" s="9">
        <f t="shared" si="113"/>
        <v>41956.853078703702</v>
      </c>
    </row>
    <row r="2402" spans="1:19" ht="43.5" hidden="1" x14ac:dyDescent="0.3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111"/>
        <v>0</v>
      </c>
      <c r="P2402">
        <f t="shared" si="112"/>
        <v>0</v>
      </c>
      <c r="Q2402" t="s">
        <v>8317</v>
      </c>
      <c r="R2402" t="s">
        <v>8318</v>
      </c>
      <c r="S2402" s="9">
        <f t="shared" si="113"/>
        <v>42444.268101851849</v>
      </c>
    </row>
    <row r="2403" spans="1:19" ht="43.5" hidden="1" x14ac:dyDescent="0.3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111"/>
        <v>1</v>
      </c>
      <c r="P2403">
        <f t="shared" si="112"/>
        <v>22.33</v>
      </c>
      <c r="Q2403" t="s">
        <v>8334</v>
      </c>
      <c r="R2403" t="s">
        <v>8335</v>
      </c>
      <c r="S2403" s="9">
        <f t="shared" si="113"/>
        <v>42374.822870370372</v>
      </c>
    </row>
    <row r="2404" spans="1:19" ht="29" hidden="1" x14ac:dyDescent="0.3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111"/>
        <v>0</v>
      </c>
      <c r="P2404">
        <f t="shared" si="112"/>
        <v>52</v>
      </c>
      <c r="Q2404" t="s">
        <v>8334</v>
      </c>
      <c r="R2404" t="s">
        <v>8335</v>
      </c>
      <c r="S2404" s="9">
        <f t="shared" si="113"/>
        <v>42107.679756944446</v>
      </c>
    </row>
    <row r="2405" spans="1:19" ht="43.5" hidden="1" x14ac:dyDescent="0.3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111"/>
        <v>17</v>
      </c>
      <c r="P2405">
        <f t="shared" si="112"/>
        <v>16.829999999999998</v>
      </c>
      <c r="Q2405" t="s">
        <v>8334</v>
      </c>
      <c r="R2405" t="s">
        <v>8335</v>
      </c>
      <c r="S2405" s="9">
        <f t="shared" si="113"/>
        <v>42399.882615740738</v>
      </c>
    </row>
    <row r="2406" spans="1:19" ht="43.5" hidden="1" x14ac:dyDescent="0.3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111"/>
        <v>0</v>
      </c>
      <c r="P2406">
        <f t="shared" si="112"/>
        <v>0</v>
      </c>
      <c r="Q2406" t="s">
        <v>8334</v>
      </c>
      <c r="R2406" t="s">
        <v>8335</v>
      </c>
      <c r="S2406" s="9">
        <f t="shared" si="113"/>
        <v>42342.03943287037</v>
      </c>
    </row>
    <row r="2407" spans="1:19" ht="43.5" hidden="1" x14ac:dyDescent="0.3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111"/>
        <v>23</v>
      </c>
      <c r="P2407">
        <f t="shared" si="112"/>
        <v>56.3</v>
      </c>
      <c r="Q2407" t="s">
        <v>8334</v>
      </c>
      <c r="R2407" t="s">
        <v>8335</v>
      </c>
      <c r="S2407" s="9">
        <f t="shared" si="113"/>
        <v>42595.585358796292</v>
      </c>
    </row>
    <row r="2408" spans="1:19" ht="43.5" hidden="1" x14ac:dyDescent="0.3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111"/>
        <v>41</v>
      </c>
      <c r="P2408">
        <f t="shared" si="112"/>
        <v>84.06</v>
      </c>
      <c r="Q2408" t="s">
        <v>8334</v>
      </c>
      <c r="R2408" t="s">
        <v>8335</v>
      </c>
      <c r="S2408" s="9">
        <f t="shared" si="113"/>
        <v>41983.110995370371</v>
      </c>
    </row>
    <row r="2409" spans="1:19" ht="58" hidden="1" x14ac:dyDescent="0.3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111"/>
        <v>25</v>
      </c>
      <c r="P2409">
        <f t="shared" si="112"/>
        <v>168.39</v>
      </c>
      <c r="Q2409" t="s">
        <v>8334</v>
      </c>
      <c r="R2409" t="s">
        <v>8335</v>
      </c>
      <c r="S2409" s="9">
        <f t="shared" si="113"/>
        <v>42082.575555555552</v>
      </c>
    </row>
    <row r="2410" spans="1:19" ht="43.5" hidden="1" x14ac:dyDescent="0.3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111"/>
        <v>0</v>
      </c>
      <c r="P2410">
        <f t="shared" si="112"/>
        <v>15</v>
      </c>
      <c r="Q2410" t="s">
        <v>8334</v>
      </c>
      <c r="R2410" t="s">
        <v>8335</v>
      </c>
      <c r="S2410" s="9">
        <f t="shared" si="113"/>
        <v>41919.140706018516</v>
      </c>
    </row>
    <row r="2411" spans="1:19" ht="43.5" hidden="1" x14ac:dyDescent="0.3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111"/>
        <v>2</v>
      </c>
      <c r="P2411">
        <f t="shared" si="112"/>
        <v>76.67</v>
      </c>
      <c r="Q2411" t="s">
        <v>8334</v>
      </c>
      <c r="R2411" t="s">
        <v>8335</v>
      </c>
      <c r="S2411" s="9">
        <f t="shared" si="113"/>
        <v>42204.875868055555</v>
      </c>
    </row>
    <row r="2412" spans="1:19" ht="58" hidden="1" x14ac:dyDescent="0.35">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111"/>
        <v>0</v>
      </c>
      <c r="P2412">
        <f t="shared" si="112"/>
        <v>0</v>
      </c>
      <c r="Q2412" t="s">
        <v>8334</v>
      </c>
      <c r="R2412" t="s">
        <v>8335</v>
      </c>
      <c r="S2412" s="9">
        <f t="shared" si="113"/>
        <v>42224.408275462964</v>
      </c>
    </row>
    <row r="2413" spans="1:19" ht="58" hidden="1" x14ac:dyDescent="0.3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111"/>
        <v>1</v>
      </c>
      <c r="P2413">
        <f t="shared" si="112"/>
        <v>50.33</v>
      </c>
      <c r="Q2413" t="s">
        <v>8334</v>
      </c>
      <c r="R2413" t="s">
        <v>8335</v>
      </c>
      <c r="S2413" s="9">
        <f t="shared" si="113"/>
        <v>42211.732430555552</v>
      </c>
    </row>
    <row r="2414" spans="1:19" ht="58" hidden="1" x14ac:dyDescent="0.3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111"/>
        <v>0</v>
      </c>
      <c r="P2414">
        <f t="shared" si="112"/>
        <v>0</v>
      </c>
      <c r="Q2414" t="s">
        <v>8334</v>
      </c>
      <c r="R2414" t="s">
        <v>8335</v>
      </c>
      <c r="S2414" s="9">
        <f t="shared" si="113"/>
        <v>42655.736956018518</v>
      </c>
    </row>
    <row r="2415" spans="1:19" ht="43.5" hidden="1" x14ac:dyDescent="0.3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111"/>
        <v>1</v>
      </c>
      <c r="P2415">
        <f t="shared" si="112"/>
        <v>8.33</v>
      </c>
      <c r="Q2415" t="s">
        <v>8334</v>
      </c>
      <c r="R2415" t="s">
        <v>8335</v>
      </c>
      <c r="S2415" s="9">
        <f t="shared" si="113"/>
        <v>41760.10974537037</v>
      </c>
    </row>
    <row r="2416" spans="1:19" ht="43.5" hidden="1" x14ac:dyDescent="0.3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111"/>
        <v>3</v>
      </c>
      <c r="P2416">
        <f t="shared" si="112"/>
        <v>35.380000000000003</v>
      </c>
      <c r="Q2416" t="s">
        <v>8334</v>
      </c>
      <c r="R2416" t="s">
        <v>8335</v>
      </c>
      <c r="S2416" s="9">
        <f t="shared" si="113"/>
        <v>42198.695138888885</v>
      </c>
    </row>
    <row r="2417" spans="1:19" ht="43.5" hidden="1" x14ac:dyDescent="0.3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111"/>
        <v>1</v>
      </c>
      <c r="P2417">
        <f t="shared" si="112"/>
        <v>55.83</v>
      </c>
      <c r="Q2417" t="s">
        <v>8334</v>
      </c>
      <c r="R2417" t="s">
        <v>8335</v>
      </c>
      <c r="S2417" s="9">
        <f t="shared" si="113"/>
        <v>42536.862800925926</v>
      </c>
    </row>
    <row r="2418" spans="1:19" ht="43.5" hidden="1" x14ac:dyDescent="0.3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111"/>
        <v>0</v>
      </c>
      <c r="P2418">
        <f t="shared" si="112"/>
        <v>5</v>
      </c>
      <c r="Q2418" t="s">
        <v>8334</v>
      </c>
      <c r="R2418" t="s">
        <v>8335</v>
      </c>
      <c r="S2418" s="9">
        <f t="shared" si="113"/>
        <v>42019.737766203703</v>
      </c>
    </row>
    <row r="2419" spans="1:19" ht="43.5" hidden="1" x14ac:dyDescent="0.3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111"/>
        <v>0</v>
      </c>
      <c r="P2419">
        <f t="shared" si="112"/>
        <v>0</v>
      </c>
      <c r="Q2419" t="s">
        <v>8334</v>
      </c>
      <c r="R2419" t="s">
        <v>8335</v>
      </c>
      <c r="S2419" s="9">
        <f t="shared" si="113"/>
        <v>41831.884108796294</v>
      </c>
    </row>
    <row r="2420" spans="1:19" hidden="1" x14ac:dyDescent="0.35">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111"/>
        <v>0</v>
      </c>
      <c r="P2420">
        <f t="shared" si="112"/>
        <v>1</v>
      </c>
      <c r="Q2420" t="s">
        <v>8334</v>
      </c>
      <c r="R2420" t="s">
        <v>8335</v>
      </c>
      <c r="S2420" s="9">
        <f t="shared" si="113"/>
        <v>42027.856990740736</v>
      </c>
    </row>
    <row r="2421" spans="1:19" ht="58" hidden="1" x14ac:dyDescent="0.3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111"/>
        <v>0</v>
      </c>
      <c r="P2421">
        <f t="shared" si="112"/>
        <v>0</v>
      </c>
      <c r="Q2421" t="s">
        <v>8334</v>
      </c>
      <c r="R2421" t="s">
        <v>8335</v>
      </c>
      <c r="S2421" s="9">
        <f t="shared" si="113"/>
        <v>41993.738298611104</v>
      </c>
    </row>
    <row r="2422" spans="1:19" ht="43.5" hidden="1" x14ac:dyDescent="0.3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111"/>
        <v>15</v>
      </c>
      <c r="P2422">
        <f t="shared" si="112"/>
        <v>69.47</v>
      </c>
      <c r="Q2422" t="s">
        <v>8334</v>
      </c>
      <c r="R2422" t="s">
        <v>8335</v>
      </c>
      <c r="S2422" s="9">
        <f t="shared" si="113"/>
        <v>41893.028877314813</v>
      </c>
    </row>
    <row r="2423" spans="1:19" ht="29" hidden="1" x14ac:dyDescent="0.3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111"/>
        <v>0</v>
      </c>
      <c r="P2423">
        <f t="shared" si="112"/>
        <v>1</v>
      </c>
      <c r="Q2423" t="s">
        <v>8334</v>
      </c>
      <c r="R2423" t="s">
        <v>8335</v>
      </c>
      <c r="S2423" s="9">
        <f t="shared" si="113"/>
        <v>42026.687453703707</v>
      </c>
    </row>
    <row r="2424" spans="1:19" ht="29" hidden="1" x14ac:dyDescent="0.3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111"/>
        <v>0</v>
      </c>
      <c r="P2424">
        <f t="shared" si="112"/>
        <v>1</v>
      </c>
      <c r="Q2424" t="s">
        <v>8334</v>
      </c>
      <c r="R2424" t="s">
        <v>8335</v>
      </c>
      <c r="S2424" s="9">
        <f t="shared" si="113"/>
        <v>42044.724953703699</v>
      </c>
    </row>
    <row r="2425" spans="1:19" ht="43.5" hidden="1" x14ac:dyDescent="0.3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111"/>
        <v>0</v>
      </c>
      <c r="P2425">
        <f t="shared" si="112"/>
        <v>8</v>
      </c>
      <c r="Q2425" t="s">
        <v>8334</v>
      </c>
      <c r="R2425" t="s">
        <v>8335</v>
      </c>
      <c r="S2425" s="9">
        <f t="shared" si="113"/>
        <v>41974.704745370371</v>
      </c>
    </row>
    <row r="2426" spans="1:19" ht="29" hidden="1" x14ac:dyDescent="0.3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111"/>
        <v>1</v>
      </c>
      <c r="P2426">
        <f t="shared" si="112"/>
        <v>34.44</v>
      </c>
      <c r="Q2426" t="s">
        <v>8334</v>
      </c>
      <c r="R2426" t="s">
        <v>8335</v>
      </c>
      <c r="S2426" s="9">
        <f t="shared" si="113"/>
        <v>41909.892453703702</v>
      </c>
    </row>
    <row r="2427" spans="1:19" ht="58" hidden="1" x14ac:dyDescent="0.3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111"/>
        <v>0</v>
      </c>
      <c r="P2427">
        <f t="shared" si="112"/>
        <v>1</v>
      </c>
      <c r="Q2427" t="s">
        <v>8334</v>
      </c>
      <c r="R2427" t="s">
        <v>8335</v>
      </c>
      <c r="S2427" s="9">
        <f t="shared" si="113"/>
        <v>42502.913761574076</v>
      </c>
    </row>
    <row r="2428" spans="1:19" ht="43.5" hidden="1" x14ac:dyDescent="0.3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111"/>
        <v>0</v>
      </c>
      <c r="P2428">
        <f t="shared" si="112"/>
        <v>0</v>
      </c>
      <c r="Q2428" t="s">
        <v>8334</v>
      </c>
      <c r="R2428" t="s">
        <v>8335</v>
      </c>
      <c r="S2428" s="9">
        <f t="shared" si="113"/>
        <v>42164.170046296291</v>
      </c>
    </row>
    <row r="2429" spans="1:19" ht="29" hidden="1" x14ac:dyDescent="0.3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111"/>
        <v>0</v>
      </c>
      <c r="P2429">
        <f t="shared" si="112"/>
        <v>1</v>
      </c>
      <c r="Q2429" t="s">
        <v>8334</v>
      </c>
      <c r="R2429" t="s">
        <v>8335</v>
      </c>
      <c r="S2429" s="9">
        <f t="shared" si="113"/>
        <v>42412.318668981476</v>
      </c>
    </row>
    <row r="2430" spans="1:19" ht="29" hidden="1" x14ac:dyDescent="0.3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111"/>
        <v>0</v>
      </c>
      <c r="P2430">
        <f t="shared" si="112"/>
        <v>1</v>
      </c>
      <c r="Q2430" t="s">
        <v>8334</v>
      </c>
      <c r="R2430" t="s">
        <v>8335</v>
      </c>
      <c r="S2430" s="9">
        <f t="shared" si="113"/>
        <v>42045.784155092595</v>
      </c>
    </row>
    <row r="2431" spans="1:19" ht="43.5" hidden="1" x14ac:dyDescent="0.3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111"/>
        <v>1</v>
      </c>
      <c r="P2431">
        <f t="shared" si="112"/>
        <v>501.25</v>
      </c>
      <c r="Q2431" t="s">
        <v>8334</v>
      </c>
      <c r="R2431" t="s">
        <v>8335</v>
      </c>
      <c r="S2431" s="9">
        <f t="shared" si="113"/>
        <v>42734.879236111112</v>
      </c>
    </row>
    <row r="2432" spans="1:19" ht="58" hidden="1" x14ac:dyDescent="0.3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111"/>
        <v>1</v>
      </c>
      <c r="P2432">
        <f t="shared" si="112"/>
        <v>10.5</v>
      </c>
      <c r="Q2432" t="s">
        <v>8334</v>
      </c>
      <c r="R2432" t="s">
        <v>8335</v>
      </c>
      <c r="S2432" s="9">
        <f t="shared" si="113"/>
        <v>42382.130833333329</v>
      </c>
    </row>
    <row r="2433" spans="1:19" ht="29" hidden="1" x14ac:dyDescent="0.3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111"/>
        <v>0</v>
      </c>
      <c r="P2433">
        <f t="shared" si="112"/>
        <v>1</v>
      </c>
      <c r="Q2433" t="s">
        <v>8334</v>
      </c>
      <c r="R2433" t="s">
        <v>8335</v>
      </c>
      <c r="S2433" s="9">
        <f t="shared" si="113"/>
        <v>42489.099687499998</v>
      </c>
    </row>
    <row r="2434" spans="1:19" ht="43.5" hidden="1" x14ac:dyDescent="0.3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ref="O2434:O2497" si="114">ROUND((E2434/D2434)*100,0)</f>
        <v>0</v>
      </c>
      <c r="P2434">
        <f t="shared" si="112"/>
        <v>1</v>
      </c>
      <c r="Q2434" t="s">
        <v>8334</v>
      </c>
      <c r="R2434" t="s">
        <v>8335</v>
      </c>
      <c r="S2434" s="9">
        <f t="shared" si="113"/>
        <v>42041.218715277777</v>
      </c>
    </row>
    <row r="2435" spans="1:19" ht="58" hidden="1" x14ac:dyDescent="0.3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si="114"/>
        <v>0</v>
      </c>
      <c r="P2435">
        <f t="shared" ref="P2435:P2498" si="115">IFERROR(ROUND(E2435/L2435,2),0)</f>
        <v>0</v>
      </c>
      <c r="Q2435" t="s">
        <v>8334</v>
      </c>
      <c r="R2435" t="s">
        <v>8335</v>
      </c>
      <c r="S2435" s="9">
        <f t="shared" ref="S2435:S2498" si="116">(((J2435/60)/60)/24)+DATE(1970,1,1)</f>
        <v>42397.89980324074</v>
      </c>
    </row>
    <row r="2436" spans="1:19" ht="43.5" hidden="1" x14ac:dyDescent="0.3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114"/>
        <v>0</v>
      </c>
      <c r="P2436">
        <f t="shared" si="115"/>
        <v>13</v>
      </c>
      <c r="Q2436" t="s">
        <v>8334</v>
      </c>
      <c r="R2436" t="s">
        <v>8335</v>
      </c>
      <c r="S2436" s="9">
        <f t="shared" si="116"/>
        <v>42180.18604166666</v>
      </c>
    </row>
    <row r="2437" spans="1:19" ht="43.5" hidden="1" x14ac:dyDescent="0.3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114"/>
        <v>0</v>
      </c>
      <c r="P2437">
        <f t="shared" si="115"/>
        <v>306</v>
      </c>
      <c r="Q2437" t="s">
        <v>8334</v>
      </c>
      <c r="R2437" t="s">
        <v>8335</v>
      </c>
      <c r="S2437" s="9">
        <f t="shared" si="116"/>
        <v>42252.277615740735</v>
      </c>
    </row>
    <row r="2438" spans="1:19" ht="58" hidden="1" x14ac:dyDescent="0.3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114"/>
        <v>0</v>
      </c>
      <c r="P2438">
        <f t="shared" si="115"/>
        <v>22.5</v>
      </c>
      <c r="Q2438" t="s">
        <v>8334</v>
      </c>
      <c r="R2438" t="s">
        <v>8335</v>
      </c>
      <c r="S2438" s="9">
        <f t="shared" si="116"/>
        <v>42338.615393518514</v>
      </c>
    </row>
    <row r="2439" spans="1:19" ht="43.5" hidden="1" x14ac:dyDescent="0.3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114"/>
        <v>0</v>
      </c>
      <c r="P2439">
        <f t="shared" si="115"/>
        <v>0</v>
      </c>
      <c r="Q2439" t="s">
        <v>8334</v>
      </c>
      <c r="R2439" t="s">
        <v>8335</v>
      </c>
      <c r="S2439" s="9">
        <f t="shared" si="116"/>
        <v>42031.965138888889</v>
      </c>
    </row>
    <row r="2440" spans="1:19" ht="43.5" hidden="1" x14ac:dyDescent="0.3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114"/>
        <v>0</v>
      </c>
      <c r="P2440">
        <f t="shared" si="115"/>
        <v>50</v>
      </c>
      <c r="Q2440" t="s">
        <v>8334</v>
      </c>
      <c r="R2440" t="s">
        <v>8335</v>
      </c>
      <c r="S2440" s="9">
        <f t="shared" si="116"/>
        <v>42285.91506944444</v>
      </c>
    </row>
    <row r="2441" spans="1:19" ht="58" hidden="1" x14ac:dyDescent="0.3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114"/>
        <v>0</v>
      </c>
      <c r="P2441">
        <f t="shared" si="115"/>
        <v>0</v>
      </c>
      <c r="Q2441" t="s">
        <v>8334</v>
      </c>
      <c r="R2441" t="s">
        <v>8335</v>
      </c>
      <c r="S2441" s="9">
        <f t="shared" si="116"/>
        <v>42265.818622685183</v>
      </c>
    </row>
    <row r="2442" spans="1:19" ht="29" hidden="1" x14ac:dyDescent="0.3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114"/>
        <v>0</v>
      </c>
      <c r="P2442">
        <f t="shared" si="115"/>
        <v>5</v>
      </c>
      <c r="Q2442" t="s">
        <v>8334</v>
      </c>
      <c r="R2442" t="s">
        <v>8335</v>
      </c>
      <c r="S2442" s="9">
        <f t="shared" si="116"/>
        <v>42383.899456018517</v>
      </c>
    </row>
    <row r="2443" spans="1:19" ht="29" hidden="1" x14ac:dyDescent="0.3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114"/>
        <v>108</v>
      </c>
      <c r="P2443">
        <f t="shared" si="115"/>
        <v>74.23</v>
      </c>
      <c r="Q2443" t="s">
        <v>8334</v>
      </c>
      <c r="R2443" t="s">
        <v>8350</v>
      </c>
      <c r="S2443" s="9">
        <f t="shared" si="116"/>
        <v>42187.125625000001</v>
      </c>
    </row>
    <row r="2444" spans="1:19" ht="29" hidden="1" x14ac:dyDescent="0.3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114"/>
        <v>126</v>
      </c>
      <c r="P2444">
        <f t="shared" si="115"/>
        <v>81.25</v>
      </c>
      <c r="Q2444" t="s">
        <v>8334</v>
      </c>
      <c r="R2444" t="s">
        <v>8350</v>
      </c>
      <c r="S2444" s="9">
        <f t="shared" si="116"/>
        <v>42052.666990740734</v>
      </c>
    </row>
    <row r="2445" spans="1:19" ht="58" hidden="1" x14ac:dyDescent="0.3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114"/>
        <v>203</v>
      </c>
      <c r="P2445">
        <f t="shared" si="115"/>
        <v>130.22999999999999</v>
      </c>
      <c r="Q2445" t="s">
        <v>8334</v>
      </c>
      <c r="R2445" t="s">
        <v>8350</v>
      </c>
      <c r="S2445" s="9">
        <f t="shared" si="116"/>
        <v>41836.625254629631</v>
      </c>
    </row>
    <row r="2446" spans="1:19" ht="43.5" hidden="1" x14ac:dyDescent="0.3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114"/>
        <v>109</v>
      </c>
      <c r="P2446">
        <f t="shared" si="115"/>
        <v>53.41</v>
      </c>
      <c r="Q2446" t="s">
        <v>8334</v>
      </c>
      <c r="R2446" t="s">
        <v>8350</v>
      </c>
      <c r="S2446" s="9">
        <f t="shared" si="116"/>
        <v>42485.754525462966</v>
      </c>
    </row>
    <row r="2447" spans="1:19" ht="58" hidden="1" x14ac:dyDescent="0.3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114"/>
        <v>173</v>
      </c>
      <c r="P2447">
        <f t="shared" si="115"/>
        <v>75.13</v>
      </c>
      <c r="Q2447" t="s">
        <v>8334</v>
      </c>
      <c r="R2447" t="s">
        <v>8350</v>
      </c>
      <c r="S2447" s="9">
        <f t="shared" si="116"/>
        <v>42243.190057870372</v>
      </c>
    </row>
    <row r="2448" spans="1:19" ht="58" hidden="1" x14ac:dyDescent="0.3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114"/>
        <v>168</v>
      </c>
      <c r="P2448">
        <f t="shared" si="115"/>
        <v>75.67</v>
      </c>
      <c r="Q2448" t="s">
        <v>8334</v>
      </c>
      <c r="R2448" t="s">
        <v>8350</v>
      </c>
      <c r="S2448" s="9">
        <f t="shared" si="116"/>
        <v>42670.602673611109</v>
      </c>
    </row>
    <row r="2449" spans="1:19" ht="58" hidden="1" x14ac:dyDescent="0.3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114"/>
        <v>427</v>
      </c>
      <c r="P2449">
        <f t="shared" si="115"/>
        <v>31.69</v>
      </c>
      <c r="Q2449" t="s">
        <v>8334</v>
      </c>
      <c r="R2449" t="s">
        <v>8350</v>
      </c>
      <c r="S2449" s="9">
        <f t="shared" si="116"/>
        <v>42654.469826388886</v>
      </c>
    </row>
    <row r="2450" spans="1:19" ht="43.5" hidden="1" x14ac:dyDescent="0.3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114"/>
        <v>108</v>
      </c>
      <c r="P2450">
        <f t="shared" si="115"/>
        <v>47.78</v>
      </c>
      <c r="Q2450" t="s">
        <v>8334</v>
      </c>
      <c r="R2450" t="s">
        <v>8350</v>
      </c>
      <c r="S2450" s="9">
        <f t="shared" si="116"/>
        <v>42607.316122685181</v>
      </c>
    </row>
    <row r="2451" spans="1:19" ht="43.5" hidden="1" x14ac:dyDescent="0.3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114"/>
        <v>108</v>
      </c>
      <c r="P2451">
        <f t="shared" si="115"/>
        <v>90</v>
      </c>
      <c r="Q2451" t="s">
        <v>8334</v>
      </c>
      <c r="R2451" t="s">
        <v>8350</v>
      </c>
      <c r="S2451" s="9">
        <f t="shared" si="116"/>
        <v>41943.142534722225</v>
      </c>
    </row>
    <row r="2452" spans="1:19" ht="43.5" hidden="1" x14ac:dyDescent="0.3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114"/>
        <v>102</v>
      </c>
      <c r="P2452">
        <f t="shared" si="115"/>
        <v>149.31</v>
      </c>
      <c r="Q2452" t="s">
        <v>8334</v>
      </c>
      <c r="R2452" t="s">
        <v>8350</v>
      </c>
      <c r="S2452" s="9">
        <f t="shared" si="116"/>
        <v>41902.07240740741</v>
      </c>
    </row>
    <row r="2453" spans="1:19" ht="43.5" hidden="1" x14ac:dyDescent="0.3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114"/>
        <v>115</v>
      </c>
      <c r="P2453">
        <f t="shared" si="115"/>
        <v>62.07</v>
      </c>
      <c r="Q2453" t="s">
        <v>8334</v>
      </c>
      <c r="R2453" t="s">
        <v>8350</v>
      </c>
      <c r="S2453" s="9">
        <f t="shared" si="116"/>
        <v>42779.908449074079</v>
      </c>
    </row>
    <row r="2454" spans="1:19" ht="43.5" hidden="1" x14ac:dyDescent="0.3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114"/>
        <v>134</v>
      </c>
      <c r="P2454">
        <f t="shared" si="115"/>
        <v>53.4</v>
      </c>
      <c r="Q2454" t="s">
        <v>8334</v>
      </c>
      <c r="R2454" t="s">
        <v>8350</v>
      </c>
      <c r="S2454" s="9">
        <f t="shared" si="116"/>
        <v>42338.84375</v>
      </c>
    </row>
    <row r="2455" spans="1:19" ht="43.5" hidden="1" x14ac:dyDescent="0.3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114"/>
        <v>155</v>
      </c>
      <c r="P2455">
        <f t="shared" si="115"/>
        <v>69.27</v>
      </c>
      <c r="Q2455" t="s">
        <v>8334</v>
      </c>
      <c r="R2455" t="s">
        <v>8350</v>
      </c>
      <c r="S2455" s="9">
        <f t="shared" si="116"/>
        <v>42738.692233796297</v>
      </c>
    </row>
    <row r="2456" spans="1:19" ht="43.5" hidden="1" x14ac:dyDescent="0.3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114"/>
        <v>101</v>
      </c>
      <c r="P2456">
        <f t="shared" si="115"/>
        <v>271.51</v>
      </c>
      <c r="Q2456" t="s">
        <v>8334</v>
      </c>
      <c r="R2456" t="s">
        <v>8350</v>
      </c>
      <c r="S2456" s="9">
        <f t="shared" si="116"/>
        <v>42770.201481481476</v>
      </c>
    </row>
    <row r="2457" spans="1:19" ht="43.5" hidden="1" x14ac:dyDescent="0.3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114"/>
        <v>182</v>
      </c>
      <c r="P2457">
        <f t="shared" si="115"/>
        <v>34.130000000000003</v>
      </c>
      <c r="Q2457" t="s">
        <v>8334</v>
      </c>
      <c r="R2457" t="s">
        <v>8350</v>
      </c>
      <c r="S2457" s="9">
        <f t="shared" si="116"/>
        <v>42452.781828703708</v>
      </c>
    </row>
    <row r="2458" spans="1:19" ht="43.5" hidden="1" x14ac:dyDescent="0.3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114"/>
        <v>181</v>
      </c>
      <c r="P2458">
        <f t="shared" si="115"/>
        <v>40.49</v>
      </c>
      <c r="Q2458" t="s">
        <v>8334</v>
      </c>
      <c r="R2458" t="s">
        <v>8350</v>
      </c>
      <c r="S2458" s="9">
        <f t="shared" si="116"/>
        <v>42761.961099537039</v>
      </c>
    </row>
    <row r="2459" spans="1:19" ht="43.5" hidden="1" x14ac:dyDescent="0.3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114"/>
        <v>102</v>
      </c>
      <c r="P2459">
        <f t="shared" si="115"/>
        <v>189.76</v>
      </c>
      <c r="Q2459" t="s">
        <v>8334</v>
      </c>
      <c r="R2459" t="s">
        <v>8350</v>
      </c>
      <c r="S2459" s="9">
        <f t="shared" si="116"/>
        <v>42423.602500000001</v>
      </c>
    </row>
    <row r="2460" spans="1:19" ht="58" hidden="1" x14ac:dyDescent="0.3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114"/>
        <v>110</v>
      </c>
      <c r="P2460">
        <f t="shared" si="115"/>
        <v>68.86</v>
      </c>
      <c r="Q2460" t="s">
        <v>8334</v>
      </c>
      <c r="R2460" t="s">
        <v>8350</v>
      </c>
      <c r="S2460" s="9">
        <f t="shared" si="116"/>
        <v>42495.871736111112</v>
      </c>
    </row>
    <row r="2461" spans="1:19" ht="58" hidden="1" x14ac:dyDescent="0.3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114"/>
        <v>102</v>
      </c>
      <c r="P2461">
        <f t="shared" si="115"/>
        <v>108.78</v>
      </c>
      <c r="Q2461" t="s">
        <v>8334</v>
      </c>
      <c r="R2461" t="s">
        <v>8350</v>
      </c>
      <c r="S2461" s="9">
        <f t="shared" si="116"/>
        <v>42407.637557870374</v>
      </c>
    </row>
    <row r="2462" spans="1:19" ht="43.5" hidden="1" x14ac:dyDescent="0.3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114"/>
        <v>101</v>
      </c>
      <c r="P2462">
        <f t="shared" si="115"/>
        <v>125.99</v>
      </c>
      <c r="Q2462" t="s">
        <v>8334</v>
      </c>
      <c r="R2462" t="s">
        <v>8350</v>
      </c>
      <c r="S2462" s="9">
        <f t="shared" si="116"/>
        <v>42704.187118055561</v>
      </c>
    </row>
    <row r="2463" spans="1:19" ht="43.5" hidden="1" x14ac:dyDescent="0.3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114"/>
        <v>104</v>
      </c>
      <c r="P2463">
        <f t="shared" si="115"/>
        <v>90.52</v>
      </c>
      <c r="Q2463" t="s">
        <v>8323</v>
      </c>
      <c r="R2463" t="s">
        <v>8327</v>
      </c>
      <c r="S2463" s="9">
        <f t="shared" si="116"/>
        <v>40784.012696759259</v>
      </c>
    </row>
    <row r="2464" spans="1:19" ht="43.5" hidden="1" x14ac:dyDescent="0.3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114"/>
        <v>111</v>
      </c>
      <c r="P2464">
        <f t="shared" si="115"/>
        <v>28.88</v>
      </c>
      <c r="Q2464" t="s">
        <v>8323</v>
      </c>
      <c r="R2464" t="s">
        <v>8327</v>
      </c>
      <c r="S2464" s="9">
        <f t="shared" si="116"/>
        <v>41089.186296296299</v>
      </c>
    </row>
    <row r="2465" spans="1:19" hidden="1" x14ac:dyDescent="0.3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114"/>
        <v>116</v>
      </c>
      <c r="P2465">
        <f t="shared" si="115"/>
        <v>31</v>
      </c>
      <c r="Q2465" t="s">
        <v>8323</v>
      </c>
      <c r="R2465" t="s">
        <v>8327</v>
      </c>
      <c r="S2465" s="9">
        <f t="shared" si="116"/>
        <v>41341.111400462964</v>
      </c>
    </row>
    <row r="2466" spans="1:19" ht="43.5" hidden="1" x14ac:dyDescent="0.3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114"/>
        <v>111</v>
      </c>
      <c r="P2466">
        <f t="shared" si="115"/>
        <v>51.67</v>
      </c>
      <c r="Q2466" t="s">
        <v>8323</v>
      </c>
      <c r="R2466" t="s">
        <v>8327</v>
      </c>
      <c r="S2466" s="9">
        <f t="shared" si="116"/>
        <v>42248.90042824074</v>
      </c>
    </row>
    <row r="2467" spans="1:19" ht="43.5" hidden="1" x14ac:dyDescent="0.3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114"/>
        <v>180</v>
      </c>
      <c r="P2467">
        <f t="shared" si="115"/>
        <v>26.27</v>
      </c>
      <c r="Q2467" t="s">
        <v>8323</v>
      </c>
      <c r="R2467" t="s">
        <v>8327</v>
      </c>
      <c r="S2467" s="9">
        <f t="shared" si="116"/>
        <v>41145.719305555554</v>
      </c>
    </row>
    <row r="2468" spans="1:19" ht="43.5" hidden="1" x14ac:dyDescent="0.3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114"/>
        <v>100</v>
      </c>
      <c r="P2468">
        <f t="shared" si="115"/>
        <v>48.08</v>
      </c>
      <c r="Q2468" t="s">
        <v>8323</v>
      </c>
      <c r="R2468" t="s">
        <v>8327</v>
      </c>
      <c r="S2468" s="9">
        <f t="shared" si="116"/>
        <v>41373.102465277778</v>
      </c>
    </row>
    <row r="2469" spans="1:19" ht="43.5" hidden="1" x14ac:dyDescent="0.3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114"/>
        <v>119</v>
      </c>
      <c r="P2469">
        <f t="shared" si="115"/>
        <v>27.56</v>
      </c>
      <c r="Q2469" t="s">
        <v>8323</v>
      </c>
      <c r="R2469" t="s">
        <v>8327</v>
      </c>
      <c r="S2469" s="9">
        <f t="shared" si="116"/>
        <v>41025.874201388891</v>
      </c>
    </row>
    <row r="2470" spans="1:19" ht="43.5" hidden="1" x14ac:dyDescent="0.3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114"/>
        <v>107</v>
      </c>
      <c r="P2470">
        <f t="shared" si="115"/>
        <v>36.97</v>
      </c>
      <c r="Q2470" t="s">
        <v>8323</v>
      </c>
      <c r="R2470" t="s">
        <v>8327</v>
      </c>
      <c r="S2470" s="9">
        <f t="shared" si="116"/>
        <v>41174.154178240737</v>
      </c>
    </row>
    <row r="2471" spans="1:19" ht="43.5" hidden="1" x14ac:dyDescent="0.3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114"/>
        <v>114</v>
      </c>
      <c r="P2471">
        <f t="shared" si="115"/>
        <v>29.02</v>
      </c>
      <c r="Q2471" t="s">
        <v>8323</v>
      </c>
      <c r="R2471" t="s">
        <v>8327</v>
      </c>
      <c r="S2471" s="9">
        <f t="shared" si="116"/>
        <v>40557.429733796293</v>
      </c>
    </row>
    <row r="2472" spans="1:19" ht="43.5" hidden="1" x14ac:dyDescent="0.3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114"/>
        <v>103</v>
      </c>
      <c r="P2472">
        <f t="shared" si="115"/>
        <v>28.66</v>
      </c>
      <c r="Q2472" t="s">
        <v>8323</v>
      </c>
      <c r="R2472" t="s">
        <v>8327</v>
      </c>
      <c r="S2472" s="9">
        <f t="shared" si="116"/>
        <v>41023.07471064815</v>
      </c>
    </row>
    <row r="2473" spans="1:19" ht="58" hidden="1" x14ac:dyDescent="0.3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114"/>
        <v>128</v>
      </c>
      <c r="P2473">
        <f t="shared" si="115"/>
        <v>37.65</v>
      </c>
      <c r="Q2473" t="s">
        <v>8323</v>
      </c>
      <c r="R2473" t="s">
        <v>8327</v>
      </c>
      <c r="S2473" s="9">
        <f t="shared" si="116"/>
        <v>40893.992962962962</v>
      </c>
    </row>
    <row r="2474" spans="1:19" ht="58" hidden="1" x14ac:dyDescent="0.3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114"/>
        <v>136</v>
      </c>
      <c r="P2474">
        <f t="shared" si="115"/>
        <v>97.9</v>
      </c>
      <c r="Q2474" t="s">
        <v>8323</v>
      </c>
      <c r="R2474" t="s">
        <v>8327</v>
      </c>
      <c r="S2474" s="9">
        <f t="shared" si="116"/>
        <v>40354.11550925926</v>
      </c>
    </row>
    <row r="2475" spans="1:19" ht="43.5" hidden="1" x14ac:dyDescent="0.3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114"/>
        <v>100</v>
      </c>
      <c r="P2475">
        <f t="shared" si="115"/>
        <v>42.55</v>
      </c>
      <c r="Q2475" t="s">
        <v>8323</v>
      </c>
      <c r="R2475" t="s">
        <v>8327</v>
      </c>
      <c r="S2475" s="9">
        <f t="shared" si="116"/>
        <v>41193.748483796298</v>
      </c>
    </row>
    <row r="2476" spans="1:19" ht="58" hidden="1" x14ac:dyDescent="0.3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114"/>
        <v>100</v>
      </c>
      <c r="P2476">
        <f t="shared" si="115"/>
        <v>131.58000000000001</v>
      </c>
      <c r="Q2476" t="s">
        <v>8323</v>
      </c>
      <c r="R2476" t="s">
        <v>8327</v>
      </c>
      <c r="S2476" s="9">
        <f t="shared" si="116"/>
        <v>40417.011296296296</v>
      </c>
    </row>
    <row r="2477" spans="1:19" ht="29" hidden="1" x14ac:dyDescent="0.3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114"/>
        <v>105</v>
      </c>
      <c r="P2477">
        <f t="shared" si="115"/>
        <v>32.32</v>
      </c>
      <c r="Q2477" t="s">
        <v>8323</v>
      </c>
      <c r="R2477" t="s">
        <v>8327</v>
      </c>
      <c r="S2477" s="9">
        <f t="shared" si="116"/>
        <v>40310.287673611114</v>
      </c>
    </row>
    <row r="2478" spans="1:19" ht="43.5" hidden="1" x14ac:dyDescent="0.3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114"/>
        <v>105</v>
      </c>
      <c r="P2478">
        <f t="shared" si="115"/>
        <v>61.1</v>
      </c>
      <c r="Q2478" t="s">
        <v>8323</v>
      </c>
      <c r="R2478" t="s">
        <v>8327</v>
      </c>
      <c r="S2478" s="9">
        <f t="shared" si="116"/>
        <v>41913.328356481477</v>
      </c>
    </row>
    <row r="2479" spans="1:19" ht="29" hidden="1" x14ac:dyDescent="0.3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114"/>
        <v>171</v>
      </c>
      <c r="P2479">
        <f t="shared" si="115"/>
        <v>31.34</v>
      </c>
      <c r="Q2479" t="s">
        <v>8323</v>
      </c>
      <c r="R2479" t="s">
        <v>8327</v>
      </c>
      <c r="S2479" s="9">
        <f t="shared" si="116"/>
        <v>41088.691493055558</v>
      </c>
    </row>
    <row r="2480" spans="1:19" ht="43.5" hidden="1" x14ac:dyDescent="0.3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114"/>
        <v>128</v>
      </c>
      <c r="P2480">
        <f t="shared" si="115"/>
        <v>129.11000000000001</v>
      </c>
      <c r="Q2480" t="s">
        <v>8323</v>
      </c>
      <c r="R2480" t="s">
        <v>8327</v>
      </c>
      <c r="S2480" s="9">
        <f t="shared" si="116"/>
        <v>41257.950381944444</v>
      </c>
    </row>
    <row r="2481" spans="1:19" ht="29" hidden="1" x14ac:dyDescent="0.3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114"/>
        <v>133</v>
      </c>
      <c r="P2481">
        <f t="shared" si="115"/>
        <v>25.02</v>
      </c>
      <c r="Q2481" t="s">
        <v>8323</v>
      </c>
      <c r="R2481" t="s">
        <v>8327</v>
      </c>
      <c r="S2481" s="9">
        <f t="shared" si="116"/>
        <v>41107.726782407408</v>
      </c>
    </row>
    <row r="2482" spans="1:19" ht="43.5" hidden="1" x14ac:dyDescent="0.3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114"/>
        <v>100</v>
      </c>
      <c r="P2482">
        <f t="shared" si="115"/>
        <v>250</v>
      </c>
      <c r="Q2482" t="s">
        <v>8323</v>
      </c>
      <c r="R2482" t="s">
        <v>8327</v>
      </c>
      <c r="S2482" s="9">
        <f t="shared" si="116"/>
        <v>42227.936157407406</v>
      </c>
    </row>
    <row r="2483" spans="1:19" ht="43.5" hidden="1" x14ac:dyDescent="0.3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114"/>
        <v>113</v>
      </c>
      <c r="P2483">
        <f t="shared" si="115"/>
        <v>47.54</v>
      </c>
      <c r="Q2483" t="s">
        <v>8323</v>
      </c>
      <c r="R2483" t="s">
        <v>8327</v>
      </c>
      <c r="S2483" s="9">
        <f t="shared" si="116"/>
        <v>40999.645925925928</v>
      </c>
    </row>
    <row r="2484" spans="1:19" ht="58" hidden="1" x14ac:dyDescent="0.3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114"/>
        <v>100</v>
      </c>
      <c r="P2484">
        <f t="shared" si="115"/>
        <v>40.04</v>
      </c>
      <c r="Q2484" t="s">
        <v>8323</v>
      </c>
      <c r="R2484" t="s">
        <v>8327</v>
      </c>
      <c r="S2484" s="9">
        <f t="shared" si="116"/>
        <v>40711.782210648147</v>
      </c>
    </row>
    <row r="2485" spans="1:19" ht="43.5" hidden="1" x14ac:dyDescent="0.3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114"/>
        <v>114</v>
      </c>
      <c r="P2485">
        <f t="shared" si="115"/>
        <v>65.84</v>
      </c>
      <c r="Q2485" t="s">
        <v>8323</v>
      </c>
      <c r="R2485" t="s">
        <v>8327</v>
      </c>
      <c r="S2485" s="9">
        <f t="shared" si="116"/>
        <v>40970.750034722223</v>
      </c>
    </row>
    <row r="2486" spans="1:19" ht="58" hidden="1" x14ac:dyDescent="0.3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114"/>
        <v>119</v>
      </c>
      <c r="P2486">
        <f t="shared" si="115"/>
        <v>46.4</v>
      </c>
      <c r="Q2486" t="s">
        <v>8323</v>
      </c>
      <c r="R2486" t="s">
        <v>8327</v>
      </c>
      <c r="S2486" s="9">
        <f t="shared" si="116"/>
        <v>40771.916701388887</v>
      </c>
    </row>
    <row r="2487" spans="1:19" ht="58" hidden="1" x14ac:dyDescent="0.3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114"/>
        <v>103</v>
      </c>
      <c r="P2487">
        <f t="shared" si="115"/>
        <v>50.37</v>
      </c>
      <c r="Q2487" t="s">
        <v>8323</v>
      </c>
      <c r="R2487" t="s">
        <v>8327</v>
      </c>
      <c r="S2487" s="9">
        <f t="shared" si="116"/>
        <v>40793.998599537037</v>
      </c>
    </row>
    <row r="2488" spans="1:19" ht="43.5" hidden="1" x14ac:dyDescent="0.3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114"/>
        <v>266</v>
      </c>
      <c r="P2488">
        <f t="shared" si="115"/>
        <v>26.57</v>
      </c>
      <c r="Q2488" t="s">
        <v>8323</v>
      </c>
      <c r="R2488" t="s">
        <v>8327</v>
      </c>
      <c r="S2488" s="9">
        <f t="shared" si="116"/>
        <v>40991.708055555559</v>
      </c>
    </row>
    <row r="2489" spans="1:19" ht="43.5" hidden="1" x14ac:dyDescent="0.3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114"/>
        <v>100</v>
      </c>
      <c r="P2489">
        <f t="shared" si="115"/>
        <v>39.49</v>
      </c>
      <c r="Q2489" t="s">
        <v>8323</v>
      </c>
      <c r="R2489" t="s">
        <v>8327</v>
      </c>
      <c r="S2489" s="9">
        <f t="shared" si="116"/>
        <v>41026.083298611113</v>
      </c>
    </row>
    <row r="2490" spans="1:19" ht="58" hidden="1" x14ac:dyDescent="0.3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114"/>
        <v>107</v>
      </c>
      <c r="P2490">
        <f t="shared" si="115"/>
        <v>49.25</v>
      </c>
      <c r="Q2490" t="s">
        <v>8323</v>
      </c>
      <c r="R2490" t="s">
        <v>8327</v>
      </c>
      <c r="S2490" s="9">
        <f t="shared" si="116"/>
        <v>40833.633194444446</v>
      </c>
    </row>
    <row r="2491" spans="1:19" ht="43.5" hidden="1" x14ac:dyDescent="0.3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114"/>
        <v>134</v>
      </c>
      <c r="P2491">
        <f t="shared" si="115"/>
        <v>62.38</v>
      </c>
      <c r="Q2491" t="s">
        <v>8323</v>
      </c>
      <c r="R2491" t="s">
        <v>8327</v>
      </c>
      <c r="S2491" s="9">
        <f t="shared" si="116"/>
        <v>41373.690266203703</v>
      </c>
    </row>
    <row r="2492" spans="1:19" ht="43.5" hidden="1" x14ac:dyDescent="0.3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114"/>
        <v>121</v>
      </c>
      <c r="P2492">
        <f t="shared" si="115"/>
        <v>37.94</v>
      </c>
      <c r="Q2492" t="s">
        <v>8323</v>
      </c>
      <c r="R2492" t="s">
        <v>8327</v>
      </c>
      <c r="S2492" s="9">
        <f t="shared" si="116"/>
        <v>41023.227731481478</v>
      </c>
    </row>
    <row r="2493" spans="1:19" ht="43.5" hidden="1" x14ac:dyDescent="0.3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114"/>
        <v>103</v>
      </c>
      <c r="P2493">
        <f t="shared" si="115"/>
        <v>51.6</v>
      </c>
      <c r="Q2493" t="s">
        <v>8323</v>
      </c>
      <c r="R2493" t="s">
        <v>8327</v>
      </c>
      <c r="S2493" s="9">
        <f t="shared" si="116"/>
        <v>40542.839282407411</v>
      </c>
    </row>
    <row r="2494" spans="1:19" ht="29" hidden="1" x14ac:dyDescent="0.3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114"/>
        <v>125</v>
      </c>
      <c r="P2494">
        <f t="shared" si="115"/>
        <v>27.78</v>
      </c>
      <c r="Q2494" t="s">
        <v>8323</v>
      </c>
      <c r="R2494" t="s">
        <v>8327</v>
      </c>
      <c r="S2494" s="9">
        <f t="shared" si="116"/>
        <v>41024.985972222225</v>
      </c>
    </row>
    <row r="2495" spans="1:19" ht="43.5" hidden="1" x14ac:dyDescent="0.3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114"/>
        <v>129</v>
      </c>
      <c r="P2495">
        <f t="shared" si="115"/>
        <v>99.38</v>
      </c>
      <c r="Q2495" t="s">
        <v>8323</v>
      </c>
      <c r="R2495" t="s">
        <v>8327</v>
      </c>
      <c r="S2495" s="9">
        <f t="shared" si="116"/>
        <v>41348.168287037035</v>
      </c>
    </row>
    <row r="2496" spans="1:19" ht="43.5" hidden="1" x14ac:dyDescent="0.3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114"/>
        <v>101</v>
      </c>
      <c r="P2496">
        <f t="shared" si="115"/>
        <v>38.85</v>
      </c>
      <c r="Q2496" t="s">
        <v>8323</v>
      </c>
      <c r="R2496" t="s">
        <v>8327</v>
      </c>
      <c r="S2496" s="9">
        <f t="shared" si="116"/>
        <v>41022.645185185182</v>
      </c>
    </row>
    <row r="2497" spans="1:19" ht="43.5" hidden="1" x14ac:dyDescent="0.3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114"/>
        <v>128</v>
      </c>
      <c r="P2497">
        <f t="shared" si="115"/>
        <v>45.55</v>
      </c>
      <c r="Q2497" t="s">
        <v>8323</v>
      </c>
      <c r="R2497" t="s">
        <v>8327</v>
      </c>
      <c r="S2497" s="9">
        <f t="shared" si="116"/>
        <v>41036.946469907409</v>
      </c>
    </row>
    <row r="2498" spans="1:19" ht="29" hidden="1" x14ac:dyDescent="0.3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ref="O2498:O2561" si="117">ROUND((E2498/D2498)*100,0)</f>
        <v>100</v>
      </c>
      <c r="P2498">
        <f t="shared" si="115"/>
        <v>600</v>
      </c>
      <c r="Q2498" t="s">
        <v>8323</v>
      </c>
      <c r="R2498" t="s">
        <v>8327</v>
      </c>
      <c r="S2498" s="9">
        <f t="shared" si="116"/>
        <v>41327.996435185189</v>
      </c>
    </row>
    <row r="2499" spans="1:19" ht="43.5" hidden="1" x14ac:dyDescent="0.3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si="117"/>
        <v>113</v>
      </c>
      <c r="P2499">
        <f t="shared" ref="P2499:P2562" si="118">IFERROR(ROUND(E2499/L2499,2),0)</f>
        <v>80.55</v>
      </c>
      <c r="Q2499" t="s">
        <v>8323</v>
      </c>
      <c r="R2499" t="s">
        <v>8327</v>
      </c>
      <c r="S2499" s="9">
        <f t="shared" ref="S2499:S2562" si="119">(((J2499/60)/60)/24)+DATE(1970,1,1)</f>
        <v>40730.878912037035</v>
      </c>
    </row>
    <row r="2500" spans="1:19" ht="43.5" hidden="1" x14ac:dyDescent="0.3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117"/>
        <v>106</v>
      </c>
      <c r="P2500">
        <f t="shared" si="118"/>
        <v>52.8</v>
      </c>
      <c r="Q2500" t="s">
        <v>8323</v>
      </c>
      <c r="R2500" t="s">
        <v>8327</v>
      </c>
      <c r="S2500" s="9">
        <f t="shared" si="119"/>
        <v>42017.967442129629</v>
      </c>
    </row>
    <row r="2501" spans="1:19" ht="43.5" hidden="1" x14ac:dyDescent="0.3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117"/>
        <v>203</v>
      </c>
      <c r="P2501">
        <f t="shared" si="118"/>
        <v>47.68</v>
      </c>
      <c r="Q2501" t="s">
        <v>8323</v>
      </c>
      <c r="R2501" t="s">
        <v>8327</v>
      </c>
      <c r="S2501" s="9">
        <f t="shared" si="119"/>
        <v>41226.648576388885</v>
      </c>
    </row>
    <row r="2502" spans="1:19" ht="43.5" hidden="1" x14ac:dyDescent="0.3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117"/>
        <v>113</v>
      </c>
      <c r="P2502">
        <f t="shared" si="118"/>
        <v>23.45</v>
      </c>
      <c r="Q2502" t="s">
        <v>8323</v>
      </c>
      <c r="R2502" t="s">
        <v>8327</v>
      </c>
      <c r="S2502" s="9">
        <f t="shared" si="119"/>
        <v>41053.772858796299</v>
      </c>
    </row>
    <row r="2503" spans="1:19" ht="43.5" hidden="1" x14ac:dyDescent="0.3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117"/>
        <v>3</v>
      </c>
      <c r="P2503">
        <f t="shared" si="118"/>
        <v>40.14</v>
      </c>
      <c r="Q2503" t="s">
        <v>8334</v>
      </c>
      <c r="R2503" t="s">
        <v>8351</v>
      </c>
      <c r="S2503" s="9">
        <f t="shared" si="119"/>
        <v>42244.776666666665</v>
      </c>
    </row>
    <row r="2504" spans="1:19" ht="58" hidden="1" x14ac:dyDescent="0.3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117"/>
        <v>0</v>
      </c>
      <c r="P2504">
        <f t="shared" si="118"/>
        <v>17.2</v>
      </c>
      <c r="Q2504" t="s">
        <v>8334</v>
      </c>
      <c r="R2504" t="s">
        <v>8351</v>
      </c>
      <c r="S2504" s="9">
        <f t="shared" si="119"/>
        <v>41858.825439814813</v>
      </c>
    </row>
    <row r="2505" spans="1:19" ht="43.5" hidden="1" x14ac:dyDescent="0.3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117"/>
        <v>0</v>
      </c>
      <c r="P2505">
        <f t="shared" si="118"/>
        <v>0</v>
      </c>
      <c r="Q2505" t="s">
        <v>8334</v>
      </c>
      <c r="R2505" t="s">
        <v>8351</v>
      </c>
      <c r="S2505" s="9">
        <f t="shared" si="119"/>
        <v>42498.899398148147</v>
      </c>
    </row>
    <row r="2506" spans="1:19" ht="29" hidden="1" x14ac:dyDescent="0.3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117"/>
        <v>0</v>
      </c>
      <c r="P2506">
        <f t="shared" si="118"/>
        <v>0</v>
      </c>
      <c r="Q2506" t="s">
        <v>8334</v>
      </c>
      <c r="R2506" t="s">
        <v>8351</v>
      </c>
      <c r="S2506" s="9">
        <f t="shared" si="119"/>
        <v>41928.015439814815</v>
      </c>
    </row>
    <row r="2507" spans="1:19" ht="58" hidden="1" x14ac:dyDescent="0.35">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117"/>
        <v>0</v>
      </c>
      <c r="P2507">
        <f t="shared" si="118"/>
        <v>0</v>
      </c>
      <c r="Q2507" t="s">
        <v>8334</v>
      </c>
      <c r="R2507" t="s">
        <v>8351</v>
      </c>
      <c r="S2507" s="9">
        <f t="shared" si="119"/>
        <v>42047.05574074074</v>
      </c>
    </row>
    <row r="2508" spans="1:19" ht="43.5" hidden="1" x14ac:dyDescent="0.3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117"/>
        <v>1</v>
      </c>
      <c r="P2508">
        <f t="shared" si="118"/>
        <v>15</v>
      </c>
      <c r="Q2508" t="s">
        <v>8334</v>
      </c>
      <c r="R2508" t="s">
        <v>8351</v>
      </c>
      <c r="S2508" s="9">
        <f t="shared" si="119"/>
        <v>42258.297094907408</v>
      </c>
    </row>
    <row r="2509" spans="1:19" hidden="1" x14ac:dyDescent="0.35">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117"/>
        <v>0</v>
      </c>
      <c r="P2509">
        <f t="shared" si="118"/>
        <v>0</v>
      </c>
      <c r="Q2509" t="s">
        <v>8334</v>
      </c>
      <c r="R2509" t="s">
        <v>8351</v>
      </c>
      <c r="S2509" s="9">
        <f t="shared" si="119"/>
        <v>42105.072962962964</v>
      </c>
    </row>
    <row r="2510" spans="1:19" ht="43.5" hidden="1" x14ac:dyDescent="0.3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117"/>
        <v>0</v>
      </c>
      <c r="P2510">
        <f t="shared" si="118"/>
        <v>0</v>
      </c>
      <c r="Q2510" t="s">
        <v>8334</v>
      </c>
      <c r="R2510" t="s">
        <v>8351</v>
      </c>
      <c r="S2510" s="9">
        <f t="shared" si="119"/>
        <v>41835.951782407406</v>
      </c>
    </row>
    <row r="2511" spans="1:19" ht="43.5" hidden="1" x14ac:dyDescent="0.3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117"/>
        <v>1</v>
      </c>
      <c r="P2511">
        <f t="shared" si="118"/>
        <v>35.71</v>
      </c>
      <c r="Q2511" t="s">
        <v>8334</v>
      </c>
      <c r="R2511" t="s">
        <v>8351</v>
      </c>
      <c r="S2511" s="9">
        <f t="shared" si="119"/>
        <v>42058.809594907405</v>
      </c>
    </row>
    <row r="2512" spans="1:19" ht="43.5" hidden="1" x14ac:dyDescent="0.3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117"/>
        <v>0</v>
      </c>
      <c r="P2512">
        <f t="shared" si="118"/>
        <v>37.5</v>
      </c>
      <c r="Q2512" t="s">
        <v>8334</v>
      </c>
      <c r="R2512" t="s">
        <v>8351</v>
      </c>
      <c r="S2512" s="9">
        <f t="shared" si="119"/>
        <v>42078.997361111105</v>
      </c>
    </row>
    <row r="2513" spans="1:19" ht="43.5" hidden="1" x14ac:dyDescent="0.3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117"/>
        <v>0</v>
      </c>
      <c r="P2513">
        <f t="shared" si="118"/>
        <v>0</v>
      </c>
      <c r="Q2513" t="s">
        <v>8334</v>
      </c>
      <c r="R2513" t="s">
        <v>8351</v>
      </c>
      <c r="S2513" s="9">
        <f t="shared" si="119"/>
        <v>42371.446909722217</v>
      </c>
    </row>
    <row r="2514" spans="1:19" ht="43.5" hidden="1" x14ac:dyDescent="0.3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117"/>
        <v>0</v>
      </c>
      <c r="P2514">
        <f t="shared" si="118"/>
        <v>0</v>
      </c>
      <c r="Q2514" t="s">
        <v>8334</v>
      </c>
      <c r="R2514" t="s">
        <v>8351</v>
      </c>
      <c r="S2514" s="9">
        <f t="shared" si="119"/>
        <v>41971.876863425925</v>
      </c>
    </row>
    <row r="2515" spans="1:19" ht="58" hidden="1" x14ac:dyDescent="0.3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117"/>
        <v>0</v>
      </c>
      <c r="P2515">
        <f t="shared" si="118"/>
        <v>0</v>
      </c>
      <c r="Q2515" t="s">
        <v>8334</v>
      </c>
      <c r="R2515" t="s">
        <v>8351</v>
      </c>
      <c r="S2515" s="9">
        <f t="shared" si="119"/>
        <v>42732.00681712963</v>
      </c>
    </row>
    <row r="2516" spans="1:19" ht="43.5" hidden="1" x14ac:dyDescent="0.3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117"/>
        <v>2</v>
      </c>
      <c r="P2516">
        <f t="shared" si="118"/>
        <v>52.5</v>
      </c>
      <c r="Q2516" t="s">
        <v>8334</v>
      </c>
      <c r="R2516" t="s">
        <v>8351</v>
      </c>
      <c r="S2516" s="9">
        <f t="shared" si="119"/>
        <v>41854.389780092592</v>
      </c>
    </row>
    <row r="2517" spans="1:19" ht="58" hidden="1" x14ac:dyDescent="0.3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117"/>
        <v>19</v>
      </c>
      <c r="P2517">
        <f t="shared" si="118"/>
        <v>77.5</v>
      </c>
      <c r="Q2517" t="s">
        <v>8334</v>
      </c>
      <c r="R2517" t="s">
        <v>8351</v>
      </c>
      <c r="S2517" s="9">
        <f t="shared" si="119"/>
        <v>42027.839733796296</v>
      </c>
    </row>
    <row r="2518" spans="1:19" ht="43.5" hidden="1" x14ac:dyDescent="0.3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117"/>
        <v>0</v>
      </c>
      <c r="P2518">
        <f t="shared" si="118"/>
        <v>0</v>
      </c>
      <c r="Q2518" t="s">
        <v>8334</v>
      </c>
      <c r="R2518" t="s">
        <v>8351</v>
      </c>
      <c r="S2518" s="9">
        <f t="shared" si="119"/>
        <v>41942.653379629628</v>
      </c>
    </row>
    <row r="2519" spans="1:19" ht="43.5" hidden="1" x14ac:dyDescent="0.3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117"/>
        <v>10</v>
      </c>
      <c r="P2519">
        <f t="shared" si="118"/>
        <v>53.55</v>
      </c>
      <c r="Q2519" t="s">
        <v>8334</v>
      </c>
      <c r="R2519" t="s">
        <v>8351</v>
      </c>
      <c r="S2519" s="9">
        <f t="shared" si="119"/>
        <v>42052.802430555559</v>
      </c>
    </row>
    <row r="2520" spans="1:19" ht="43.5" hidden="1" x14ac:dyDescent="0.3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117"/>
        <v>0</v>
      </c>
      <c r="P2520">
        <f t="shared" si="118"/>
        <v>0</v>
      </c>
      <c r="Q2520" t="s">
        <v>8334</v>
      </c>
      <c r="R2520" t="s">
        <v>8351</v>
      </c>
      <c r="S2520" s="9">
        <f t="shared" si="119"/>
        <v>41926.680879629632</v>
      </c>
    </row>
    <row r="2521" spans="1:19" ht="29" hidden="1" x14ac:dyDescent="0.3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117"/>
        <v>0</v>
      </c>
      <c r="P2521">
        <f t="shared" si="118"/>
        <v>16.25</v>
      </c>
      <c r="Q2521" t="s">
        <v>8334</v>
      </c>
      <c r="R2521" t="s">
        <v>8351</v>
      </c>
      <c r="S2521" s="9">
        <f t="shared" si="119"/>
        <v>41809.155138888891</v>
      </c>
    </row>
    <row r="2522" spans="1:19" ht="43.5" hidden="1" x14ac:dyDescent="0.3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117"/>
        <v>0</v>
      </c>
      <c r="P2522">
        <f t="shared" si="118"/>
        <v>0</v>
      </c>
      <c r="Q2522" t="s">
        <v>8334</v>
      </c>
      <c r="R2522" t="s">
        <v>8351</v>
      </c>
      <c r="S2522" s="9">
        <f t="shared" si="119"/>
        <v>42612.600520833337</v>
      </c>
    </row>
    <row r="2523" spans="1:19" ht="58" hidden="1" x14ac:dyDescent="0.3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117"/>
        <v>109</v>
      </c>
      <c r="P2523">
        <f t="shared" si="118"/>
        <v>103.68</v>
      </c>
      <c r="Q2523" t="s">
        <v>8323</v>
      </c>
      <c r="R2523" t="s">
        <v>8352</v>
      </c>
      <c r="S2523" s="9">
        <f t="shared" si="119"/>
        <v>42269.967835648145</v>
      </c>
    </row>
    <row r="2524" spans="1:19" ht="43.5" hidden="1" x14ac:dyDescent="0.3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117"/>
        <v>100</v>
      </c>
      <c r="P2524">
        <f t="shared" si="118"/>
        <v>185.19</v>
      </c>
      <c r="Q2524" t="s">
        <v>8323</v>
      </c>
      <c r="R2524" t="s">
        <v>8352</v>
      </c>
      <c r="S2524" s="9">
        <f t="shared" si="119"/>
        <v>42460.573611111111</v>
      </c>
    </row>
    <row r="2525" spans="1:19" ht="43.5" hidden="1" x14ac:dyDescent="0.3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117"/>
        <v>156</v>
      </c>
      <c r="P2525">
        <f t="shared" si="118"/>
        <v>54.15</v>
      </c>
      <c r="Q2525" t="s">
        <v>8323</v>
      </c>
      <c r="R2525" t="s">
        <v>8352</v>
      </c>
      <c r="S2525" s="9">
        <f t="shared" si="119"/>
        <v>41930.975601851853</v>
      </c>
    </row>
    <row r="2526" spans="1:19" ht="43.5" hidden="1" x14ac:dyDescent="0.3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117"/>
        <v>102</v>
      </c>
      <c r="P2526">
        <f t="shared" si="118"/>
        <v>177.21</v>
      </c>
      <c r="Q2526" t="s">
        <v>8323</v>
      </c>
      <c r="R2526" t="s">
        <v>8352</v>
      </c>
      <c r="S2526" s="9">
        <f t="shared" si="119"/>
        <v>41961.807372685187</v>
      </c>
    </row>
    <row r="2527" spans="1:19" ht="43.5" hidden="1" x14ac:dyDescent="0.3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117"/>
        <v>100</v>
      </c>
      <c r="P2527">
        <f t="shared" si="118"/>
        <v>100.33</v>
      </c>
      <c r="Q2527" t="s">
        <v>8323</v>
      </c>
      <c r="R2527" t="s">
        <v>8352</v>
      </c>
      <c r="S2527" s="9">
        <f t="shared" si="119"/>
        <v>41058.844571759262</v>
      </c>
    </row>
    <row r="2528" spans="1:19" ht="43.5" hidden="1" x14ac:dyDescent="0.3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117"/>
        <v>113</v>
      </c>
      <c r="P2528">
        <f t="shared" si="118"/>
        <v>136.91</v>
      </c>
      <c r="Q2528" t="s">
        <v>8323</v>
      </c>
      <c r="R2528" t="s">
        <v>8352</v>
      </c>
      <c r="S2528" s="9">
        <f t="shared" si="119"/>
        <v>41953.091134259259</v>
      </c>
    </row>
    <row r="2529" spans="1:19" ht="43.5" hidden="1" x14ac:dyDescent="0.3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117"/>
        <v>102</v>
      </c>
      <c r="P2529">
        <f t="shared" si="118"/>
        <v>57.54</v>
      </c>
      <c r="Q2529" t="s">
        <v>8323</v>
      </c>
      <c r="R2529" t="s">
        <v>8352</v>
      </c>
      <c r="S2529" s="9">
        <f t="shared" si="119"/>
        <v>41546.75105324074</v>
      </c>
    </row>
    <row r="2530" spans="1:19" ht="43.5" hidden="1" x14ac:dyDescent="0.3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117"/>
        <v>107</v>
      </c>
      <c r="P2530">
        <f t="shared" si="118"/>
        <v>52.96</v>
      </c>
      <c r="Q2530" t="s">
        <v>8323</v>
      </c>
      <c r="R2530" t="s">
        <v>8352</v>
      </c>
      <c r="S2530" s="9">
        <f t="shared" si="119"/>
        <v>42217.834525462968</v>
      </c>
    </row>
    <row r="2531" spans="1:19" ht="29" hidden="1" x14ac:dyDescent="0.3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117"/>
        <v>104</v>
      </c>
      <c r="P2531">
        <f t="shared" si="118"/>
        <v>82.33</v>
      </c>
      <c r="Q2531" t="s">
        <v>8323</v>
      </c>
      <c r="R2531" t="s">
        <v>8352</v>
      </c>
      <c r="S2531" s="9">
        <f t="shared" si="119"/>
        <v>40948.080729166664</v>
      </c>
    </row>
    <row r="2532" spans="1:19" ht="43.5" hidden="1" x14ac:dyDescent="0.3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117"/>
        <v>100</v>
      </c>
      <c r="P2532">
        <f t="shared" si="118"/>
        <v>135.41999999999999</v>
      </c>
      <c r="Q2532" t="s">
        <v>8323</v>
      </c>
      <c r="R2532" t="s">
        <v>8352</v>
      </c>
      <c r="S2532" s="9">
        <f t="shared" si="119"/>
        <v>42081.864641203705</v>
      </c>
    </row>
    <row r="2533" spans="1:19" ht="58" hidden="1" x14ac:dyDescent="0.3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117"/>
        <v>100</v>
      </c>
      <c r="P2533">
        <f t="shared" si="118"/>
        <v>74.069999999999993</v>
      </c>
      <c r="Q2533" t="s">
        <v>8323</v>
      </c>
      <c r="R2533" t="s">
        <v>8352</v>
      </c>
      <c r="S2533" s="9">
        <f t="shared" si="119"/>
        <v>42208.680023148147</v>
      </c>
    </row>
    <row r="2534" spans="1:19" ht="43.5" hidden="1" x14ac:dyDescent="0.3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117"/>
        <v>126</v>
      </c>
      <c r="P2534">
        <f t="shared" si="118"/>
        <v>84.08</v>
      </c>
      <c r="Q2534" t="s">
        <v>8323</v>
      </c>
      <c r="R2534" t="s">
        <v>8352</v>
      </c>
      <c r="S2534" s="9">
        <f t="shared" si="119"/>
        <v>41107.849143518521</v>
      </c>
    </row>
    <row r="2535" spans="1:19" ht="43.5" hidden="1" x14ac:dyDescent="0.3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117"/>
        <v>111</v>
      </c>
      <c r="P2535">
        <f t="shared" si="118"/>
        <v>61.03</v>
      </c>
      <c r="Q2535" t="s">
        <v>8323</v>
      </c>
      <c r="R2535" t="s">
        <v>8352</v>
      </c>
      <c r="S2535" s="9">
        <f t="shared" si="119"/>
        <v>41304.751284722224</v>
      </c>
    </row>
    <row r="2536" spans="1:19" ht="58" hidden="1" x14ac:dyDescent="0.3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117"/>
        <v>105</v>
      </c>
      <c r="P2536">
        <f t="shared" si="118"/>
        <v>150</v>
      </c>
      <c r="Q2536" t="s">
        <v>8323</v>
      </c>
      <c r="R2536" t="s">
        <v>8352</v>
      </c>
      <c r="S2536" s="9">
        <f t="shared" si="119"/>
        <v>40127.700370370374</v>
      </c>
    </row>
    <row r="2537" spans="1:19" hidden="1" x14ac:dyDescent="0.3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117"/>
        <v>104</v>
      </c>
      <c r="P2537">
        <f t="shared" si="118"/>
        <v>266.08999999999997</v>
      </c>
      <c r="Q2537" t="s">
        <v>8323</v>
      </c>
      <c r="R2537" t="s">
        <v>8352</v>
      </c>
      <c r="S2537" s="9">
        <f t="shared" si="119"/>
        <v>41943.791030092594</v>
      </c>
    </row>
    <row r="2538" spans="1:19" ht="43.5" hidden="1" x14ac:dyDescent="0.3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117"/>
        <v>116</v>
      </c>
      <c r="P2538">
        <f t="shared" si="118"/>
        <v>7.25</v>
      </c>
      <c r="Q2538" t="s">
        <v>8323</v>
      </c>
      <c r="R2538" t="s">
        <v>8352</v>
      </c>
      <c r="S2538" s="9">
        <f t="shared" si="119"/>
        <v>41464.106087962966</v>
      </c>
    </row>
    <row r="2539" spans="1:19" ht="43.5" hidden="1" x14ac:dyDescent="0.3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117"/>
        <v>110</v>
      </c>
      <c r="P2539">
        <f t="shared" si="118"/>
        <v>100</v>
      </c>
      <c r="Q2539" t="s">
        <v>8323</v>
      </c>
      <c r="R2539" t="s">
        <v>8352</v>
      </c>
      <c r="S2539" s="9">
        <f t="shared" si="119"/>
        <v>40696.648784722223</v>
      </c>
    </row>
    <row r="2540" spans="1:19" ht="29" hidden="1" x14ac:dyDescent="0.3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117"/>
        <v>113</v>
      </c>
      <c r="P2540">
        <f t="shared" si="118"/>
        <v>109.96</v>
      </c>
      <c r="Q2540" t="s">
        <v>8323</v>
      </c>
      <c r="R2540" t="s">
        <v>8352</v>
      </c>
      <c r="S2540" s="9">
        <f t="shared" si="119"/>
        <v>41298.509965277779</v>
      </c>
    </row>
    <row r="2541" spans="1:19" ht="43.5" hidden="1" x14ac:dyDescent="0.3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117"/>
        <v>100</v>
      </c>
      <c r="P2541">
        <f t="shared" si="118"/>
        <v>169.92</v>
      </c>
      <c r="Q2541" t="s">
        <v>8323</v>
      </c>
      <c r="R2541" t="s">
        <v>8352</v>
      </c>
      <c r="S2541" s="9">
        <f t="shared" si="119"/>
        <v>41977.902222222227</v>
      </c>
    </row>
    <row r="2542" spans="1:19" ht="58" hidden="1" x14ac:dyDescent="0.3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117"/>
        <v>103</v>
      </c>
      <c r="P2542">
        <f t="shared" si="118"/>
        <v>95.74</v>
      </c>
      <c r="Q2542" t="s">
        <v>8323</v>
      </c>
      <c r="R2542" t="s">
        <v>8352</v>
      </c>
      <c r="S2542" s="9">
        <f t="shared" si="119"/>
        <v>40785.675011574072</v>
      </c>
    </row>
    <row r="2543" spans="1:19" ht="58" hidden="1" x14ac:dyDescent="0.3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117"/>
        <v>107</v>
      </c>
      <c r="P2543">
        <f t="shared" si="118"/>
        <v>59.46</v>
      </c>
      <c r="Q2543" t="s">
        <v>8323</v>
      </c>
      <c r="R2543" t="s">
        <v>8352</v>
      </c>
      <c r="S2543" s="9">
        <f t="shared" si="119"/>
        <v>41483.449282407404</v>
      </c>
    </row>
    <row r="2544" spans="1:19" ht="43.5" hidden="1" x14ac:dyDescent="0.3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117"/>
        <v>104</v>
      </c>
      <c r="P2544">
        <f t="shared" si="118"/>
        <v>55.77</v>
      </c>
      <c r="Q2544" t="s">
        <v>8323</v>
      </c>
      <c r="R2544" t="s">
        <v>8352</v>
      </c>
      <c r="S2544" s="9">
        <f t="shared" si="119"/>
        <v>41509.426585648151</v>
      </c>
    </row>
    <row r="2545" spans="1:19" ht="43.5" hidden="1" x14ac:dyDescent="0.3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117"/>
        <v>156</v>
      </c>
      <c r="P2545">
        <f t="shared" si="118"/>
        <v>30.08</v>
      </c>
      <c r="Q2545" t="s">
        <v>8323</v>
      </c>
      <c r="R2545" t="s">
        <v>8352</v>
      </c>
      <c r="S2545" s="9">
        <f t="shared" si="119"/>
        <v>40514.107615740737</v>
      </c>
    </row>
    <row r="2546" spans="1:19" ht="43.5" hidden="1" x14ac:dyDescent="0.3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117"/>
        <v>101</v>
      </c>
      <c r="P2546">
        <f t="shared" si="118"/>
        <v>88.44</v>
      </c>
      <c r="Q2546" t="s">
        <v>8323</v>
      </c>
      <c r="R2546" t="s">
        <v>8352</v>
      </c>
      <c r="S2546" s="9">
        <f t="shared" si="119"/>
        <v>41068.520474537036</v>
      </c>
    </row>
    <row r="2547" spans="1:19" ht="43.5" hidden="1" x14ac:dyDescent="0.3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117"/>
        <v>195</v>
      </c>
      <c r="P2547">
        <f t="shared" si="118"/>
        <v>64.03</v>
      </c>
      <c r="Q2547" t="s">
        <v>8323</v>
      </c>
      <c r="R2547" t="s">
        <v>8352</v>
      </c>
      <c r="S2547" s="9">
        <f t="shared" si="119"/>
        <v>42027.13817129629</v>
      </c>
    </row>
    <row r="2548" spans="1:19" ht="43.5" hidden="1" x14ac:dyDescent="0.3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117"/>
        <v>112</v>
      </c>
      <c r="P2548">
        <f t="shared" si="118"/>
        <v>60.15</v>
      </c>
      <c r="Q2548" t="s">
        <v>8323</v>
      </c>
      <c r="R2548" t="s">
        <v>8352</v>
      </c>
      <c r="S2548" s="9">
        <f t="shared" si="119"/>
        <v>41524.858553240738</v>
      </c>
    </row>
    <row r="2549" spans="1:19" ht="43.5" hidden="1" x14ac:dyDescent="0.3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117"/>
        <v>120</v>
      </c>
      <c r="P2549">
        <f t="shared" si="118"/>
        <v>49.19</v>
      </c>
      <c r="Q2549" t="s">
        <v>8323</v>
      </c>
      <c r="R2549" t="s">
        <v>8352</v>
      </c>
      <c r="S2549" s="9">
        <f t="shared" si="119"/>
        <v>40973.773182870369</v>
      </c>
    </row>
    <row r="2550" spans="1:19" ht="43.5" hidden="1" x14ac:dyDescent="0.3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117"/>
        <v>102</v>
      </c>
      <c r="P2550">
        <f t="shared" si="118"/>
        <v>165.16</v>
      </c>
      <c r="Q2550" t="s">
        <v>8323</v>
      </c>
      <c r="R2550" t="s">
        <v>8352</v>
      </c>
      <c r="S2550" s="9">
        <f t="shared" si="119"/>
        <v>42618.625428240746</v>
      </c>
    </row>
    <row r="2551" spans="1:19" ht="43.5" hidden="1" x14ac:dyDescent="0.3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117"/>
        <v>103</v>
      </c>
      <c r="P2551">
        <f t="shared" si="118"/>
        <v>43.62</v>
      </c>
      <c r="Q2551" t="s">
        <v>8323</v>
      </c>
      <c r="R2551" t="s">
        <v>8352</v>
      </c>
      <c r="S2551" s="9">
        <f t="shared" si="119"/>
        <v>41390.757754629631</v>
      </c>
    </row>
    <row r="2552" spans="1:19" ht="58" hidden="1" x14ac:dyDescent="0.3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117"/>
        <v>101</v>
      </c>
      <c r="P2552">
        <f t="shared" si="118"/>
        <v>43.7</v>
      </c>
      <c r="Q2552" t="s">
        <v>8323</v>
      </c>
      <c r="R2552" t="s">
        <v>8352</v>
      </c>
      <c r="S2552" s="9">
        <f t="shared" si="119"/>
        <v>42228.634328703702</v>
      </c>
    </row>
    <row r="2553" spans="1:19" ht="43.5" hidden="1" x14ac:dyDescent="0.3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117"/>
        <v>103</v>
      </c>
      <c r="P2553">
        <f t="shared" si="118"/>
        <v>67.42</v>
      </c>
      <c r="Q2553" t="s">
        <v>8323</v>
      </c>
      <c r="R2553" t="s">
        <v>8352</v>
      </c>
      <c r="S2553" s="9">
        <f t="shared" si="119"/>
        <v>40961.252141203702</v>
      </c>
    </row>
    <row r="2554" spans="1:19" ht="43.5" hidden="1" x14ac:dyDescent="0.3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117"/>
        <v>107</v>
      </c>
      <c r="P2554">
        <f t="shared" si="118"/>
        <v>177.5</v>
      </c>
      <c r="Q2554" t="s">
        <v>8323</v>
      </c>
      <c r="R2554" t="s">
        <v>8352</v>
      </c>
      <c r="S2554" s="9">
        <f t="shared" si="119"/>
        <v>42769.809965277775</v>
      </c>
    </row>
    <row r="2555" spans="1:19" ht="43.5" hidden="1" x14ac:dyDescent="0.3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117"/>
        <v>156</v>
      </c>
      <c r="P2555">
        <f t="shared" si="118"/>
        <v>38.880000000000003</v>
      </c>
      <c r="Q2555" t="s">
        <v>8323</v>
      </c>
      <c r="R2555" t="s">
        <v>8352</v>
      </c>
      <c r="S2555" s="9">
        <f t="shared" si="119"/>
        <v>41113.199155092596</v>
      </c>
    </row>
    <row r="2556" spans="1:19" ht="58" hidden="1" x14ac:dyDescent="0.3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117"/>
        <v>123</v>
      </c>
      <c r="P2556">
        <f t="shared" si="118"/>
        <v>54.99</v>
      </c>
      <c r="Q2556" t="s">
        <v>8323</v>
      </c>
      <c r="R2556" t="s">
        <v>8352</v>
      </c>
      <c r="S2556" s="9">
        <f t="shared" si="119"/>
        <v>42125.078275462962</v>
      </c>
    </row>
    <row r="2557" spans="1:19" ht="58" hidden="1" x14ac:dyDescent="0.3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117"/>
        <v>107</v>
      </c>
      <c r="P2557">
        <f t="shared" si="118"/>
        <v>61.34</v>
      </c>
      <c r="Q2557" t="s">
        <v>8323</v>
      </c>
      <c r="R2557" t="s">
        <v>8352</v>
      </c>
      <c r="S2557" s="9">
        <f t="shared" si="119"/>
        <v>41026.655011574076</v>
      </c>
    </row>
    <row r="2558" spans="1:19" ht="43.5" hidden="1" x14ac:dyDescent="0.3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117"/>
        <v>106</v>
      </c>
      <c r="P2558">
        <f t="shared" si="118"/>
        <v>23.12</v>
      </c>
      <c r="Q2558" t="s">
        <v>8323</v>
      </c>
      <c r="R2558" t="s">
        <v>8352</v>
      </c>
      <c r="S2558" s="9">
        <f t="shared" si="119"/>
        <v>41222.991400462961</v>
      </c>
    </row>
    <row r="2559" spans="1:19" ht="29" hidden="1" x14ac:dyDescent="0.3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117"/>
        <v>118</v>
      </c>
      <c r="P2559">
        <f t="shared" si="118"/>
        <v>29.61</v>
      </c>
      <c r="Q2559" t="s">
        <v>8323</v>
      </c>
      <c r="R2559" t="s">
        <v>8352</v>
      </c>
      <c r="S2559" s="9">
        <f t="shared" si="119"/>
        <v>41744.745208333334</v>
      </c>
    </row>
    <row r="2560" spans="1:19" ht="43.5" hidden="1" x14ac:dyDescent="0.3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117"/>
        <v>109</v>
      </c>
      <c r="P2560">
        <f t="shared" si="118"/>
        <v>75.61</v>
      </c>
      <c r="Q2560" t="s">
        <v>8323</v>
      </c>
      <c r="R2560" t="s">
        <v>8352</v>
      </c>
      <c r="S2560" s="9">
        <f t="shared" si="119"/>
        <v>42093.860023148154</v>
      </c>
    </row>
    <row r="2561" spans="1:19" ht="43.5" hidden="1" x14ac:dyDescent="0.3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117"/>
        <v>111</v>
      </c>
      <c r="P2561">
        <f t="shared" si="118"/>
        <v>35.6</v>
      </c>
      <c r="Q2561" t="s">
        <v>8323</v>
      </c>
      <c r="R2561" t="s">
        <v>8352</v>
      </c>
      <c r="S2561" s="9">
        <f t="shared" si="119"/>
        <v>40829.873657407406</v>
      </c>
    </row>
    <row r="2562" spans="1:19" ht="43.5" hidden="1" x14ac:dyDescent="0.3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ref="O2562:O2625" si="120">ROUND((E2562/D2562)*100,0)</f>
        <v>100</v>
      </c>
      <c r="P2562">
        <f t="shared" si="118"/>
        <v>143</v>
      </c>
      <c r="Q2562" t="s">
        <v>8323</v>
      </c>
      <c r="R2562" t="s">
        <v>8352</v>
      </c>
      <c r="S2562" s="9">
        <f t="shared" si="119"/>
        <v>42039.951087962967</v>
      </c>
    </row>
    <row r="2563" spans="1:19" ht="43.5" hidden="1" x14ac:dyDescent="0.3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si="120"/>
        <v>0</v>
      </c>
      <c r="P2563">
        <f t="shared" ref="P2563:P2626" si="121">IFERROR(ROUND(E2563/L2563,2),0)</f>
        <v>0</v>
      </c>
      <c r="Q2563" t="s">
        <v>8334</v>
      </c>
      <c r="R2563" t="s">
        <v>8335</v>
      </c>
      <c r="S2563" s="9">
        <f t="shared" ref="S2563:S2626" si="122">(((J2563/60)/60)/24)+DATE(1970,1,1)</f>
        <v>42260.528807870374</v>
      </c>
    </row>
    <row r="2564" spans="1:19" ht="58" hidden="1" x14ac:dyDescent="0.3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120"/>
        <v>1</v>
      </c>
      <c r="P2564">
        <f t="shared" si="121"/>
        <v>25</v>
      </c>
      <c r="Q2564" t="s">
        <v>8334</v>
      </c>
      <c r="R2564" t="s">
        <v>8335</v>
      </c>
      <c r="S2564" s="9">
        <f t="shared" si="122"/>
        <v>42594.524756944447</v>
      </c>
    </row>
    <row r="2565" spans="1:19" ht="29" hidden="1" x14ac:dyDescent="0.3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120"/>
        <v>0</v>
      </c>
      <c r="P2565">
        <f t="shared" si="121"/>
        <v>0</v>
      </c>
      <c r="Q2565" t="s">
        <v>8334</v>
      </c>
      <c r="R2565" t="s">
        <v>8335</v>
      </c>
      <c r="S2565" s="9">
        <f t="shared" si="122"/>
        <v>42155.139479166668</v>
      </c>
    </row>
    <row r="2566" spans="1:19" ht="43.5" hidden="1" x14ac:dyDescent="0.3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120"/>
        <v>0</v>
      </c>
      <c r="P2566">
        <f t="shared" si="121"/>
        <v>0</v>
      </c>
      <c r="Q2566" t="s">
        <v>8334</v>
      </c>
      <c r="R2566" t="s">
        <v>8335</v>
      </c>
      <c r="S2566" s="9">
        <f t="shared" si="122"/>
        <v>41822.040497685186</v>
      </c>
    </row>
    <row r="2567" spans="1:19" ht="43.5" hidden="1" x14ac:dyDescent="0.3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120"/>
        <v>1</v>
      </c>
      <c r="P2567">
        <f t="shared" si="121"/>
        <v>100</v>
      </c>
      <c r="Q2567" t="s">
        <v>8334</v>
      </c>
      <c r="R2567" t="s">
        <v>8335</v>
      </c>
      <c r="S2567" s="9">
        <f t="shared" si="122"/>
        <v>42440.650335648148</v>
      </c>
    </row>
    <row r="2568" spans="1:19" ht="43.5" hidden="1" x14ac:dyDescent="0.3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120"/>
        <v>0</v>
      </c>
      <c r="P2568">
        <f t="shared" si="121"/>
        <v>0</v>
      </c>
      <c r="Q2568" t="s">
        <v>8334</v>
      </c>
      <c r="R2568" t="s">
        <v>8335</v>
      </c>
      <c r="S2568" s="9">
        <f t="shared" si="122"/>
        <v>41842.980879629627</v>
      </c>
    </row>
    <row r="2569" spans="1:19" ht="43.5" hidden="1" x14ac:dyDescent="0.3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120"/>
        <v>0</v>
      </c>
      <c r="P2569">
        <f t="shared" si="121"/>
        <v>60</v>
      </c>
      <c r="Q2569" t="s">
        <v>8334</v>
      </c>
      <c r="R2569" t="s">
        <v>8335</v>
      </c>
      <c r="S2569" s="9">
        <f t="shared" si="122"/>
        <v>42087.878912037035</v>
      </c>
    </row>
    <row r="2570" spans="1:19" ht="43.5" hidden="1" x14ac:dyDescent="0.3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120"/>
        <v>1</v>
      </c>
      <c r="P2570">
        <f t="shared" si="121"/>
        <v>50</v>
      </c>
      <c r="Q2570" t="s">
        <v>8334</v>
      </c>
      <c r="R2570" t="s">
        <v>8335</v>
      </c>
      <c r="S2570" s="9">
        <f t="shared" si="122"/>
        <v>42584.666597222225</v>
      </c>
    </row>
    <row r="2571" spans="1:19" ht="43.5" hidden="1" x14ac:dyDescent="0.3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120"/>
        <v>2</v>
      </c>
      <c r="P2571">
        <f t="shared" si="121"/>
        <v>72.5</v>
      </c>
      <c r="Q2571" t="s">
        <v>8334</v>
      </c>
      <c r="R2571" t="s">
        <v>8335</v>
      </c>
      <c r="S2571" s="9">
        <f t="shared" si="122"/>
        <v>42234.105462962965</v>
      </c>
    </row>
    <row r="2572" spans="1:19" ht="43.5" hidden="1" x14ac:dyDescent="0.3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120"/>
        <v>1</v>
      </c>
      <c r="P2572">
        <f t="shared" si="121"/>
        <v>29.5</v>
      </c>
      <c r="Q2572" t="s">
        <v>8334</v>
      </c>
      <c r="R2572" t="s">
        <v>8335</v>
      </c>
      <c r="S2572" s="9">
        <f t="shared" si="122"/>
        <v>42744.903182870374</v>
      </c>
    </row>
    <row r="2573" spans="1:19" ht="43.5" hidden="1" x14ac:dyDescent="0.3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120"/>
        <v>0</v>
      </c>
      <c r="P2573">
        <f t="shared" si="121"/>
        <v>62.5</v>
      </c>
      <c r="Q2573" t="s">
        <v>8334</v>
      </c>
      <c r="R2573" t="s">
        <v>8335</v>
      </c>
      <c r="S2573" s="9">
        <f t="shared" si="122"/>
        <v>42449.341678240744</v>
      </c>
    </row>
    <row r="2574" spans="1:19" ht="43.5" hidden="1" x14ac:dyDescent="0.3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120"/>
        <v>0</v>
      </c>
      <c r="P2574">
        <f t="shared" si="121"/>
        <v>0</v>
      </c>
      <c r="Q2574" t="s">
        <v>8334</v>
      </c>
      <c r="R2574" t="s">
        <v>8335</v>
      </c>
      <c r="S2574" s="9">
        <f t="shared" si="122"/>
        <v>42077.119409722218</v>
      </c>
    </row>
    <row r="2575" spans="1:19" ht="58" hidden="1" x14ac:dyDescent="0.3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120"/>
        <v>0</v>
      </c>
      <c r="P2575">
        <f t="shared" si="121"/>
        <v>0</v>
      </c>
      <c r="Q2575" t="s">
        <v>8334</v>
      </c>
      <c r="R2575" t="s">
        <v>8335</v>
      </c>
      <c r="S2575" s="9">
        <f t="shared" si="122"/>
        <v>41829.592002314814</v>
      </c>
    </row>
    <row r="2576" spans="1:19" ht="58" hidden="1" x14ac:dyDescent="0.3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120"/>
        <v>0</v>
      </c>
      <c r="P2576">
        <f t="shared" si="121"/>
        <v>0</v>
      </c>
      <c r="Q2576" t="s">
        <v>8334</v>
      </c>
      <c r="R2576" t="s">
        <v>8335</v>
      </c>
      <c r="S2576" s="9">
        <f t="shared" si="122"/>
        <v>42487.825752314813</v>
      </c>
    </row>
    <row r="2577" spans="1:19" ht="43.5" hidden="1" x14ac:dyDescent="0.3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120"/>
        <v>0</v>
      </c>
      <c r="P2577">
        <f t="shared" si="121"/>
        <v>0</v>
      </c>
      <c r="Q2577" t="s">
        <v>8334</v>
      </c>
      <c r="R2577" t="s">
        <v>8335</v>
      </c>
      <c r="S2577" s="9">
        <f t="shared" si="122"/>
        <v>41986.108726851846</v>
      </c>
    </row>
    <row r="2578" spans="1:19" ht="29" hidden="1" x14ac:dyDescent="0.3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120"/>
        <v>0</v>
      </c>
      <c r="P2578">
        <f t="shared" si="121"/>
        <v>0</v>
      </c>
      <c r="Q2578" t="s">
        <v>8334</v>
      </c>
      <c r="R2578" t="s">
        <v>8335</v>
      </c>
      <c r="S2578" s="9">
        <f t="shared" si="122"/>
        <v>42060.00980324074</v>
      </c>
    </row>
    <row r="2579" spans="1:19" ht="43.5" hidden="1" x14ac:dyDescent="0.3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120"/>
        <v>0</v>
      </c>
      <c r="P2579">
        <f t="shared" si="121"/>
        <v>0</v>
      </c>
      <c r="Q2579" t="s">
        <v>8334</v>
      </c>
      <c r="R2579" t="s">
        <v>8335</v>
      </c>
      <c r="S2579" s="9">
        <f t="shared" si="122"/>
        <v>41830.820567129631</v>
      </c>
    </row>
    <row r="2580" spans="1:19" ht="58" hidden="1" x14ac:dyDescent="0.3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120"/>
        <v>0</v>
      </c>
      <c r="P2580">
        <f t="shared" si="121"/>
        <v>0</v>
      </c>
      <c r="Q2580" t="s">
        <v>8334</v>
      </c>
      <c r="R2580" t="s">
        <v>8335</v>
      </c>
      <c r="S2580" s="9">
        <f t="shared" si="122"/>
        <v>42238.022905092599</v>
      </c>
    </row>
    <row r="2581" spans="1:19" ht="43.5" hidden="1" x14ac:dyDescent="0.3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120"/>
        <v>0</v>
      </c>
      <c r="P2581">
        <f t="shared" si="121"/>
        <v>23.08</v>
      </c>
      <c r="Q2581" t="s">
        <v>8334</v>
      </c>
      <c r="R2581" t="s">
        <v>8335</v>
      </c>
      <c r="S2581" s="9">
        <f t="shared" si="122"/>
        <v>41837.829895833333</v>
      </c>
    </row>
    <row r="2582" spans="1:19" ht="43.5" hidden="1" x14ac:dyDescent="0.3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120"/>
        <v>1</v>
      </c>
      <c r="P2582">
        <f t="shared" si="121"/>
        <v>25.5</v>
      </c>
      <c r="Q2582" t="s">
        <v>8334</v>
      </c>
      <c r="R2582" t="s">
        <v>8335</v>
      </c>
      <c r="S2582" s="9">
        <f t="shared" si="122"/>
        <v>42110.326423611114</v>
      </c>
    </row>
    <row r="2583" spans="1:19" ht="43.5" hidden="1" x14ac:dyDescent="0.3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120"/>
        <v>11</v>
      </c>
      <c r="P2583">
        <f t="shared" si="121"/>
        <v>48.18</v>
      </c>
      <c r="Q2583" t="s">
        <v>8334</v>
      </c>
      <c r="R2583" t="s">
        <v>8335</v>
      </c>
      <c r="S2583" s="9">
        <f t="shared" si="122"/>
        <v>42294.628449074073</v>
      </c>
    </row>
    <row r="2584" spans="1:19" ht="29" hidden="1" x14ac:dyDescent="0.3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120"/>
        <v>0</v>
      </c>
      <c r="P2584">
        <f t="shared" si="121"/>
        <v>1</v>
      </c>
      <c r="Q2584" t="s">
        <v>8334</v>
      </c>
      <c r="R2584" t="s">
        <v>8335</v>
      </c>
      <c r="S2584" s="9">
        <f t="shared" si="122"/>
        <v>42642.988819444443</v>
      </c>
    </row>
    <row r="2585" spans="1:19" ht="43.5" hidden="1" x14ac:dyDescent="0.3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120"/>
        <v>1</v>
      </c>
      <c r="P2585">
        <f t="shared" si="121"/>
        <v>1</v>
      </c>
      <c r="Q2585" t="s">
        <v>8334</v>
      </c>
      <c r="R2585" t="s">
        <v>8335</v>
      </c>
      <c r="S2585" s="9">
        <f t="shared" si="122"/>
        <v>42019.76944444445</v>
      </c>
    </row>
    <row r="2586" spans="1:19" ht="29" hidden="1" x14ac:dyDescent="0.3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120"/>
        <v>0</v>
      </c>
      <c r="P2586">
        <f t="shared" si="121"/>
        <v>0</v>
      </c>
      <c r="Q2586" t="s">
        <v>8334</v>
      </c>
      <c r="R2586" t="s">
        <v>8335</v>
      </c>
      <c r="S2586" s="9">
        <f t="shared" si="122"/>
        <v>42140.173252314817</v>
      </c>
    </row>
    <row r="2587" spans="1:19" ht="43.5" hidden="1" x14ac:dyDescent="0.3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120"/>
        <v>0</v>
      </c>
      <c r="P2587">
        <f t="shared" si="121"/>
        <v>50</v>
      </c>
      <c r="Q2587" t="s">
        <v>8334</v>
      </c>
      <c r="R2587" t="s">
        <v>8335</v>
      </c>
      <c r="S2587" s="9">
        <f t="shared" si="122"/>
        <v>41795.963333333333</v>
      </c>
    </row>
    <row r="2588" spans="1:19" ht="29" hidden="1" x14ac:dyDescent="0.3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120"/>
        <v>0</v>
      </c>
      <c r="P2588">
        <f t="shared" si="121"/>
        <v>5</v>
      </c>
      <c r="Q2588" t="s">
        <v>8334</v>
      </c>
      <c r="R2588" t="s">
        <v>8335</v>
      </c>
      <c r="S2588" s="9">
        <f t="shared" si="122"/>
        <v>42333.330277777779</v>
      </c>
    </row>
    <row r="2589" spans="1:19" ht="43.5" hidden="1" x14ac:dyDescent="0.3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120"/>
        <v>2</v>
      </c>
      <c r="P2589">
        <f t="shared" si="121"/>
        <v>202.83</v>
      </c>
      <c r="Q2589" t="s">
        <v>8334</v>
      </c>
      <c r="R2589" t="s">
        <v>8335</v>
      </c>
      <c r="S2589" s="9">
        <f t="shared" si="122"/>
        <v>42338.675381944442</v>
      </c>
    </row>
    <row r="2590" spans="1:19" ht="58" hidden="1" x14ac:dyDescent="0.3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120"/>
        <v>4</v>
      </c>
      <c r="P2590">
        <f t="shared" si="121"/>
        <v>29.13</v>
      </c>
      <c r="Q2590" t="s">
        <v>8334</v>
      </c>
      <c r="R2590" t="s">
        <v>8335</v>
      </c>
      <c r="S2590" s="9">
        <f t="shared" si="122"/>
        <v>42042.676226851851</v>
      </c>
    </row>
    <row r="2591" spans="1:19" ht="43.5" hidden="1" x14ac:dyDescent="0.3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120"/>
        <v>0</v>
      </c>
      <c r="P2591">
        <f t="shared" si="121"/>
        <v>5</v>
      </c>
      <c r="Q2591" t="s">
        <v>8334</v>
      </c>
      <c r="R2591" t="s">
        <v>8335</v>
      </c>
      <c r="S2591" s="9">
        <f t="shared" si="122"/>
        <v>42422.536192129628</v>
      </c>
    </row>
    <row r="2592" spans="1:19" ht="43.5" hidden="1" x14ac:dyDescent="0.3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120"/>
        <v>0</v>
      </c>
      <c r="P2592">
        <f t="shared" si="121"/>
        <v>0</v>
      </c>
      <c r="Q2592" t="s">
        <v>8334</v>
      </c>
      <c r="R2592" t="s">
        <v>8335</v>
      </c>
      <c r="S2592" s="9">
        <f t="shared" si="122"/>
        <v>42388.589085648149</v>
      </c>
    </row>
    <row r="2593" spans="1:19" ht="43.5" hidden="1" x14ac:dyDescent="0.3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120"/>
        <v>2</v>
      </c>
      <c r="P2593">
        <f t="shared" si="121"/>
        <v>13</v>
      </c>
      <c r="Q2593" t="s">
        <v>8334</v>
      </c>
      <c r="R2593" t="s">
        <v>8335</v>
      </c>
      <c r="S2593" s="9">
        <f t="shared" si="122"/>
        <v>42382.906527777777</v>
      </c>
    </row>
    <row r="2594" spans="1:19" ht="58" hidden="1" x14ac:dyDescent="0.3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120"/>
        <v>0</v>
      </c>
      <c r="P2594">
        <f t="shared" si="121"/>
        <v>50</v>
      </c>
      <c r="Q2594" t="s">
        <v>8334</v>
      </c>
      <c r="R2594" t="s">
        <v>8335</v>
      </c>
      <c r="S2594" s="9">
        <f t="shared" si="122"/>
        <v>41887.801168981481</v>
      </c>
    </row>
    <row r="2595" spans="1:19" ht="43.5" hidden="1" x14ac:dyDescent="0.3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120"/>
        <v>0</v>
      </c>
      <c r="P2595">
        <f t="shared" si="121"/>
        <v>0</v>
      </c>
      <c r="Q2595" t="s">
        <v>8334</v>
      </c>
      <c r="R2595" t="s">
        <v>8335</v>
      </c>
      <c r="S2595" s="9">
        <f t="shared" si="122"/>
        <v>42089.84520833334</v>
      </c>
    </row>
    <row r="2596" spans="1:19" ht="43.5" hidden="1" x14ac:dyDescent="0.3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120"/>
        <v>0</v>
      </c>
      <c r="P2596">
        <f t="shared" si="121"/>
        <v>1</v>
      </c>
      <c r="Q2596" t="s">
        <v>8334</v>
      </c>
      <c r="R2596" t="s">
        <v>8335</v>
      </c>
      <c r="S2596" s="9">
        <f t="shared" si="122"/>
        <v>41828.967916666668</v>
      </c>
    </row>
    <row r="2597" spans="1:19" ht="29" hidden="1" x14ac:dyDescent="0.3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120"/>
        <v>12</v>
      </c>
      <c r="P2597">
        <f t="shared" si="121"/>
        <v>96.05</v>
      </c>
      <c r="Q2597" t="s">
        <v>8334</v>
      </c>
      <c r="R2597" t="s">
        <v>8335</v>
      </c>
      <c r="S2597" s="9">
        <f t="shared" si="122"/>
        <v>42760.244212962964</v>
      </c>
    </row>
    <row r="2598" spans="1:19" ht="58" hidden="1" x14ac:dyDescent="0.3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120"/>
        <v>24</v>
      </c>
      <c r="P2598">
        <f t="shared" si="121"/>
        <v>305.77999999999997</v>
      </c>
      <c r="Q2598" t="s">
        <v>8334</v>
      </c>
      <c r="R2598" t="s">
        <v>8335</v>
      </c>
      <c r="S2598" s="9">
        <f t="shared" si="122"/>
        <v>41828.664456018516</v>
      </c>
    </row>
    <row r="2599" spans="1:19" ht="43.5" hidden="1" x14ac:dyDescent="0.3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120"/>
        <v>6</v>
      </c>
      <c r="P2599">
        <f t="shared" si="121"/>
        <v>12.14</v>
      </c>
      <c r="Q2599" t="s">
        <v>8334</v>
      </c>
      <c r="R2599" t="s">
        <v>8335</v>
      </c>
      <c r="S2599" s="9">
        <f t="shared" si="122"/>
        <v>42510.341631944444</v>
      </c>
    </row>
    <row r="2600" spans="1:19" ht="43.5" hidden="1" x14ac:dyDescent="0.3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120"/>
        <v>39</v>
      </c>
      <c r="P2600">
        <f t="shared" si="121"/>
        <v>83.57</v>
      </c>
      <c r="Q2600" t="s">
        <v>8334</v>
      </c>
      <c r="R2600" t="s">
        <v>8335</v>
      </c>
      <c r="S2600" s="9">
        <f t="shared" si="122"/>
        <v>42240.840289351851</v>
      </c>
    </row>
    <row r="2601" spans="1:19" ht="29" hidden="1" x14ac:dyDescent="0.3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120"/>
        <v>1</v>
      </c>
      <c r="P2601">
        <f t="shared" si="121"/>
        <v>18</v>
      </c>
      <c r="Q2601" t="s">
        <v>8334</v>
      </c>
      <c r="R2601" t="s">
        <v>8335</v>
      </c>
      <c r="S2601" s="9">
        <f t="shared" si="122"/>
        <v>41809.754016203704</v>
      </c>
    </row>
    <row r="2602" spans="1:19" ht="43.5" hidden="1" x14ac:dyDescent="0.3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120"/>
        <v>7</v>
      </c>
      <c r="P2602">
        <f t="shared" si="121"/>
        <v>115.53</v>
      </c>
      <c r="Q2602" t="s">
        <v>8334</v>
      </c>
      <c r="R2602" t="s">
        <v>8335</v>
      </c>
      <c r="S2602" s="9">
        <f t="shared" si="122"/>
        <v>42394.900462962964</v>
      </c>
    </row>
    <row r="2603" spans="1:19" ht="58" hidden="1" x14ac:dyDescent="0.3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120"/>
        <v>661</v>
      </c>
      <c r="P2603">
        <f t="shared" si="121"/>
        <v>21.9</v>
      </c>
      <c r="Q2603" t="s">
        <v>8317</v>
      </c>
      <c r="R2603" t="s">
        <v>8353</v>
      </c>
      <c r="S2603" s="9">
        <f t="shared" si="122"/>
        <v>41150.902187499996</v>
      </c>
    </row>
    <row r="2604" spans="1:19" ht="43.5" hidden="1" x14ac:dyDescent="0.3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120"/>
        <v>326</v>
      </c>
      <c r="P2604">
        <f t="shared" si="121"/>
        <v>80.02</v>
      </c>
      <c r="Q2604" t="s">
        <v>8317</v>
      </c>
      <c r="R2604" t="s">
        <v>8353</v>
      </c>
      <c r="S2604" s="9">
        <f t="shared" si="122"/>
        <v>41915.747314814813</v>
      </c>
    </row>
    <row r="2605" spans="1:19" ht="29" hidden="1" x14ac:dyDescent="0.3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120"/>
        <v>101</v>
      </c>
      <c r="P2605">
        <f t="shared" si="121"/>
        <v>35.520000000000003</v>
      </c>
      <c r="Q2605" t="s">
        <v>8317</v>
      </c>
      <c r="R2605" t="s">
        <v>8353</v>
      </c>
      <c r="S2605" s="9">
        <f t="shared" si="122"/>
        <v>41617.912662037037</v>
      </c>
    </row>
    <row r="2606" spans="1:19" ht="43.5" hidden="1" x14ac:dyDescent="0.3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120"/>
        <v>104</v>
      </c>
      <c r="P2606">
        <f t="shared" si="121"/>
        <v>64.930000000000007</v>
      </c>
      <c r="Q2606" t="s">
        <v>8317</v>
      </c>
      <c r="R2606" t="s">
        <v>8353</v>
      </c>
      <c r="S2606" s="9">
        <f t="shared" si="122"/>
        <v>40998.051192129627</v>
      </c>
    </row>
    <row r="2607" spans="1:19" ht="43.5" hidden="1" x14ac:dyDescent="0.3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120"/>
        <v>107</v>
      </c>
      <c r="P2607">
        <f t="shared" si="121"/>
        <v>60.97</v>
      </c>
      <c r="Q2607" t="s">
        <v>8317</v>
      </c>
      <c r="R2607" t="s">
        <v>8353</v>
      </c>
      <c r="S2607" s="9">
        <f t="shared" si="122"/>
        <v>42508.541550925926</v>
      </c>
    </row>
    <row r="2608" spans="1:19" ht="58" hidden="1" x14ac:dyDescent="0.3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120"/>
        <v>110</v>
      </c>
      <c r="P2608">
        <f t="shared" si="121"/>
        <v>31.44</v>
      </c>
      <c r="Q2608" t="s">
        <v>8317</v>
      </c>
      <c r="R2608" t="s">
        <v>8353</v>
      </c>
      <c r="S2608" s="9">
        <f t="shared" si="122"/>
        <v>41726.712754629632</v>
      </c>
    </row>
    <row r="2609" spans="1:19" ht="43.5" hidden="1" x14ac:dyDescent="0.3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120"/>
        <v>408</v>
      </c>
      <c r="P2609">
        <f t="shared" si="121"/>
        <v>81.95</v>
      </c>
      <c r="Q2609" t="s">
        <v>8317</v>
      </c>
      <c r="R2609" t="s">
        <v>8353</v>
      </c>
      <c r="S2609" s="9">
        <f t="shared" si="122"/>
        <v>42184.874675925923</v>
      </c>
    </row>
    <row r="2610" spans="1:19" ht="43.5" hidden="1" x14ac:dyDescent="0.3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120"/>
        <v>224</v>
      </c>
      <c r="P2610">
        <f t="shared" si="121"/>
        <v>58.93</v>
      </c>
      <c r="Q2610" t="s">
        <v>8317</v>
      </c>
      <c r="R2610" t="s">
        <v>8353</v>
      </c>
      <c r="S2610" s="9">
        <f t="shared" si="122"/>
        <v>42767.801712962959</v>
      </c>
    </row>
    <row r="2611" spans="1:19" ht="58" hidden="1" x14ac:dyDescent="0.3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120"/>
        <v>304</v>
      </c>
      <c r="P2611">
        <f t="shared" si="121"/>
        <v>157.29</v>
      </c>
      <c r="Q2611" t="s">
        <v>8317</v>
      </c>
      <c r="R2611" t="s">
        <v>8353</v>
      </c>
      <c r="S2611" s="9">
        <f t="shared" si="122"/>
        <v>41075.237858796296</v>
      </c>
    </row>
    <row r="2612" spans="1:19" ht="43.5" hidden="1" x14ac:dyDescent="0.3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120"/>
        <v>141</v>
      </c>
      <c r="P2612">
        <f t="shared" si="121"/>
        <v>55.76</v>
      </c>
      <c r="Q2612" t="s">
        <v>8317</v>
      </c>
      <c r="R2612" t="s">
        <v>8353</v>
      </c>
      <c r="S2612" s="9">
        <f t="shared" si="122"/>
        <v>42564.881076388891</v>
      </c>
    </row>
    <row r="2613" spans="1:19" ht="58" hidden="1" x14ac:dyDescent="0.3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120"/>
        <v>2791</v>
      </c>
      <c r="P2613">
        <f t="shared" si="121"/>
        <v>83.8</v>
      </c>
      <c r="Q2613" t="s">
        <v>8317</v>
      </c>
      <c r="R2613" t="s">
        <v>8353</v>
      </c>
      <c r="S2613" s="9">
        <f t="shared" si="122"/>
        <v>42704.335810185185</v>
      </c>
    </row>
    <row r="2614" spans="1:19" ht="43.5" hidden="1" x14ac:dyDescent="0.3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120"/>
        <v>172</v>
      </c>
      <c r="P2614">
        <f t="shared" si="121"/>
        <v>58.42</v>
      </c>
      <c r="Q2614" t="s">
        <v>8317</v>
      </c>
      <c r="R2614" t="s">
        <v>8353</v>
      </c>
      <c r="S2614" s="9">
        <f t="shared" si="122"/>
        <v>41982.143171296295</v>
      </c>
    </row>
    <row r="2615" spans="1:19" ht="43.5" hidden="1" x14ac:dyDescent="0.3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120"/>
        <v>101</v>
      </c>
      <c r="P2615">
        <f t="shared" si="121"/>
        <v>270.57</v>
      </c>
      <c r="Q2615" t="s">
        <v>8317</v>
      </c>
      <c r="R2615" t="s">
        <v>8353</v>
      </c>
      <c r="S2615" s="9">
        <f t="shared" si="122"/>
        <v>41143.81821759259</v>
      </c>
    </row>
    <row r="2616" spans="1:19" ht="43.5" hidden="1" x14ac:dyDescent="0.3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120"/>
        <v>102</v>
      </c>
      <c r="P2616">
        <f t="shared" si="121"/>
        <v>107.1</v>
      </c>
      <c r="Q2616" t="s">
        <v>8317</v>
      </c>
      <c r="R2616" t="s">
        <v>8353</v>
      </c>
      <c r="S2616" s="9">
        <f t="shared" si="122"/>
        <v>41730.708472222221</v>
      </c>
    </row>
    <row r="2617" spans="1:19" ht="43.5" hidden="1" x14ac:dyDescent="0.3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120"/>
        <v>170</v>
      </c>
      <c r="P2617">
        <f t="shared" si="121"/>
        <v>47.18</v>
      </c>
      <c r="Q2617" t="s">
        <v>8317</v>
      </c>
      <c r="R2617" t="s">
        <v>8353</v>
      </c>
      <c r="S2617" s="9">
        <f t="shared" si="122"/>
        <v>42453.49726851852</v>
      </c>
    </row>
    <row r="2618" spans="1:19" ht="43.5" hidden="1" x14ac:dyDescent="0.3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120"/>
        <v>115</v>
      </c>
      <c r="P2618">
        <f t="shared" si="121"/>
        <v>120.31</v>
      </c>
      <c r="Q2618" t="s">
        <v>8317</v>
      </c>
      <c r="R2618" t="s">
        <v>8353</v>
      </c>
      <c r="S2618" s="9">
        <f t="shared" si="122"/>
        <v>42211.99454861111</v>
      </c>
    </row>
    <row r="2619" spans="1:19" ht="43.5" hidden="1" x14ac:dyDescent="0.3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120"/>
        <v>878</v>
      </c>
      <c r="P2619">
        <f t="shared" si="121"/>
        <v>27.6</v>
      </c>
      <c r="Q2619" t="s">
        <v>8317</v>
      </c>
      <c r="R2619" t="s">
        <v>8353</v>
      </c>
      <c r="S2619" s="9">
        <f t="shared" si="122"/>
        <v>41902.874432870369</v>
      </c>
    </row>
    <row r="2620" spans="1:19" ht="29" hidden="1" x14ac:dyDescent="0.3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120"/>
        <v>105</v>
      </c>
      <c r="P2620">
        <f t="shared" si="121"/>
        <v>205.3</v>
      </c>
      <c r="Q2620" t="s">
        <v>8317</v>
      </c>
      <c r="R2620" t="s">
        <v>8353</v>
      </c>
      <c r="S2620" s="9">
        <f t="shared" si="122"/>
        <v>42279.792372685188</v>
      </c>
    </row>
    <row r="2621" spans="1:19" ht="43.5" hidden="1" x14ac:dyDescent="0.3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120"/>
        <v>188</v>
      </c>
      <c r="P2621">
        <f t="shared" si="121"/>
        <v>35.549999999999997</v>
      </c>
      <c r="Q2621" t="s">
        <v>8317</v>
      </c>
      <c r="R2621" t="s">
        <v>8353</v>
      </c>
      <c r="S2621" s="9">
        <f t="shared" si="122"/>
        <v>42273.884305555555</v>
      </c>
    </row>
    <row r="2622" spans="1:19" ht="43.5" hidden="1" x14ac:dyDescent="0.3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120"/>
        <v>144</v>
      </c>
      <c r="P2622">
        <f t="shared" si="121"/>
        <v>74.64</v>
      </c>
      <c r="Q2622" t="s">
        <v>8317</v>
      </c>
      <c r="R2622" t="s">
        <v>8353</v>
      </c>
      <c r="S2622" s="9">
        <f t="shared" si="122"/>
        <v>42251.16715277778</v>
      </c>
    </row>
    <row r="2623" spans="1:19" ht="43.5" hidden="1" x14ac:dyDescent="0.3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120"/>
        <v>146</v>
      </c>
      <c r="P2623">
        <f t="shared" si="121"/>
        <v>47.06</v>
      </c>
      <c r="Q2623" t="s">
        <v>8317</v>
      </c>
      <c r="R2623" t="s">
        <v>8353</v>
      </c>
      <c r="S2623" s="9">
        <f t="shared" si="122"/>
        <v>42115.74754629629</v>
      </c>
    </row>
    <row r="2624" spans="1:19" ht="43.5" hidden="1" x14ac:dyDescent="0.3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120"/>
        <v>131</v>
      </c>
      <c r="P2624">
        <f t="shared" si="121"/>
        <v>26.59</v>
      </c>
      <c r="Q2624" t="s">
        <v>8317</v>
      </c>
      <c r="R2624" t="s">
        <v>8353</v>
      </c>
      <c r="S2624" s="9">
        <f t="shared" si="122"/>
        <v>42689.74324074074</v>
      </c>
    </row>
    <row r="2625" spans="1:19" ht="43.5" hidden="1" x14ac:dyDescent="0.3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120"/>
        <v>114</v>
      </c>
      <c r="P2625">
        <f t="shared" si="121"/>
        <v>36.770000000000003</v>
      </c>
      <c r="Q2625" t="s">
        <v>8317</v>
      </c>
      <c r="R2625" t="s">
        <v>8353</v>
      </c>
      <c r="S2625" s="9">
        <f t="shared" si="122"/>
        <v>42692.256550925929</v>
      </c>
    </row>
    <row r="2626" spans="1:19" ht="43.5" hidden="1" x14ac:dyDescent="0.3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ref="O2626:O2689" si="123">ROUND((E2626/D2626)*100,0)</f>
        <v>1379</v>
      </c>
      <c r="P2626">
        <f t="shared" si="121"/>
        <v>31.82</v>
      </c>
      <c r="Q2626" t="s">
        <v>8317</v>
      </c>
      <c r="R2626" t="s">
        <v>8353</v>
      </c>
      <c r="S2626" s="9">
        <f t="shared" si="122"/>
        <v>41144.42155092593</v>
      </c>
    </row>
    <row r="2627" spans="1:19" ht="58" hidden="1" x14ac:dyDescent="0.3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si="123"/>
        <v>956</v>
      </c>
      <c r="P2627">
        <f t="shared" ref="P2627:P2690" si="124">IFERROR(ROUND(E2627/L2627,2),0)</f>
        <v>27.58</v>
      </c>
      <c r="Q2627" t="s">
        <v>8317</v>
      </c>
      <c r="R2627" t="s">
        <v>8353</v>
      </c>
      <c r="S2627" s="9">
        <f t="shared" ref="S2627:S2690" si="125">(((J2627/60)/60)/24)+DATE(1970,1,1)</f>
        <v>42658.810277777782</v>
      </c>
    </row>
    <row r="2628" spans="1:19" ht="43.5" hidden="1" x14ac:dyDescent="0.3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123"/>
        <v>112</v>
      </c>
      <c r="P2628">
        <f t="shared" si="124"/>
        <v>56</v>
      </c>
      <c r="Q2628" t="s">
        <v>8317</v>
      </c>
      <c r="R2628" t="s">
        <v>8353</v>
      </c>
      <c r="S2628" s="9">
        <f t="shared" si="125"/>
        <v>42128.628113425926</v>
      </c>
    </row>
    <row r="2629" spans="1:19" ht="43.5" hidden="1" x14ac:dyDescent="0.3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123"/>
        <v>647</v>
      </c>
      <c r="P2629">
        <f t="shared" si="124"/>
        <v>21.56</v>
      </c>
      <c r="Q2629" t="s">
        <v>8317</v>
      </c>
      <c r="R2629" t="s">
        <v>8353</v>
      </c>
      <c r="S2629" s="9">
        <f t="shared" si="125"/>
        <v>42304.829409722224</v>
      </c>
    </row>
    <row r="2630" spans="1:19" ht="43.5" hidden="1" x14ac:dyDescent="0.3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123"/>
        <v>110</v>
      </c>
      <c r="P2630">
        <f t="shared" si="124"/>
        <v>44.1</v>
      </c>
      <c r="Q2630" t="s">
        <v>8317</v>
      </c>
      <c r="R2630" t="s">
        <v>8353</v>
      </c>
      <c r="S2630" s="9">
        <f t="shared" si="125"/>
        <v>41953.966053240743</v>
      </c>
    </row>
    <row r="2631" spans="1:19" ht="29" hidden="1" x14ac:dyDescent="0.3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123"/>
        <v>128</v>
      </c>
      <c r="P2631">
        <f t="shared" si="124"/>
        <v>63.87</v>
      </c>
      <c r="Q2631" t="s">
        <v>8317</v>
      </c>
      <c r="R2631" t="s">
        <v>8353</v>
      </c>
      <c r="S2631" s="9">
        <f t="shared" si="125"/>
        <v>42108.538449074069</v>
      </c>
    </row>
    <row r="2632" spans="1:19" ht="43.5" hidden="1" x14ac:dyDescent="0.3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123"/>
        <v>158</v>
      </c>
      <c r="P2632">
        <f t="shared" si="124"/>
        <v>38.99</v>
      </c>
      <c r="Q2632" t="s">
        <v>8317</v>
      </c>
      <c r="R2632" t="s">
        <v>8353</v>
      </c>
      <c r="S2632" s="9">
        <f t="shared" si="125"/>
        <v>42524.105462962965</v>
      </c>
    </row>
    <row r="2633" spans="1:19" ht="43.5" hidden="1" x14ac:dyDescent="0.3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123"/>
        <v>115</v>
      </c>
      <c r="P2633">
        <f t="shared" si="124"/>
        <v>80.19</v>
      </c>
      <c r="Q2633" t="s">
        <v>8317</v>
      </c>
      <c r="R2633" t="s">
        <v>8353</v>
      </c>
      <c r="S2633" s="9">
        <f t="shared" si="125"/>
        <v>42218.169293981482</v>
      </c>
    </row>
    <row r="2634" spans="1:19" ht="43.5" hidden="1" x14ac:dyDescent="0.3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123"/>
        <v>137</v>
      </c>
      <c r="P2634">
        <f t="shared" si="124"/>
        <v>34.9</v>
      </c>
      <c r="Q2634" t="s">
        <v>8317</v>
      </c>
      <c r="R2634" t="s">
        <v>8353</v>
      </c>
      <c r="S2634" s="9">
        <f t="shared" si="125"/>
        <v>42494.061793981484</v>
      </c>
    </row>
    <row r="2635" spans="1:19" ht="43.5" hidden="1" x14ac:dyDescent="0.3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123"/>
        <v>355</v>
      </c>
      <c r="P2635">
        <f t="shared" si="124"/>
        <v>89.1</v>
      </c>
      <c r="Q2635" t="s">
        <v>8317</v>
      </c>
      <c r="R2635" t="s">
        <v>8353</v>
      </c>
      <c r="S2635" s="9">
        <f t="shared" si="125"/>
        <v>41667.823287037041</v>
      </c>
    </row>
    <row r="2636" spans="1:19" ht="43.5" hidden="1" x14ac:dyDescent="0.3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123"/>
        <v>106</v>
      </c>
      <c r="P2636">
        <f t="shared" si="124"/>
        <v>39.44</v>
      </c>
      <c r="Q2636" t="s">
        <v>8317</v>
      </c>
      <c r="R2636" t="s">
        <v>8353</v>
      </c>
      <c r="S2636" s="9">
        <f t="shared" si="125"/>
        <v>42612.656493055561</v>
      </c>
    </row>
    <row r="2637" spans="1:19" ht="43.5" hidden="1" x14ac:dyDescent="0.3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123"/>
        <v>100</v>
      </c>
      <c r="P2637">
        <f t="shared" si="124"/>
        <v>136.9</v>
      </c>
      <c r="Q2637" t="s">
        <v>8317</v>
      </c>
      <c r="R2637" t="s">
        <v>8353</v>
      </c>
      <c r="S2637" s="9">
        <f t="shared" si="125"/>
        <v>42037.950937500005</v>
      </c>
    </row>
    <row r="2638" spans="1:19" ht="58" hidden="1" x14ac:dyDescent="0.3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123"/>
        <v>187</v>
      </c>
      <c r="P2638">
        <f t="shared" si="124"/>
        <v>37.46</v>
      </c>
      <c r="Q2638" t="s">
        <v>8317</v>
      </c>
      <c r="R2638" t="s">
        <v>8353</v>
      </c>
      <c r="S2638" s="9">
        <f t="shared" si="125"/>
        <v>42636.614745370374</v>
      </c>
    </row>
    <row r="2639" spans="1:19" ht="29" hidden="1" x14ac:dyDescent="0.3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123"/>
        <v>166</v>
      </c>
      <c r="P2639">
        <f t="shared" si="124"/>
        <v>31.96</v>
      </c>
      <c r="Q2639" t="s">
        <v>8317</v>
      </c>
      <c r="R2639" t="s">
        <v>8353</v>
      </c>
      <c r="S2639" s="9">
        <f t="shared" si="125"/>
        <v>42639.549479166672</v>
      </c>
    </row>
    <row r="2640" spans="1:19" ht="43.5" hidden="1" x14ac:dyDescent="0.3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123"/>
        <v>102</v>
      </c>
      <c r="P2640">
        <f t="shared" si="124"/>
        <v>25.21</v>
      </c>
      <c r="Q2640" t="s">
        <v>8317</v>
      </c>
      <c r="R2640" t="s">
        <v>8353</v>
      </c>
      <c r="S2640" s="9">
        <f t="shared" si="125"/>
        <v>41989.913136574076</v>
      </c>
    </row>
    <row r="2641" spans="1:19" ht="43.5" hidden="1" x14ac:dyDescent="0.3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123"/>
        <v>164</v>
      </c>
      <c r="P2641">
        <f t="shared" si="124"/>
        <v>10.039999999999999</v>
      </c>
      <c r="Q2641" t="s">
        <v>8317</v>
      </c>
      <c r="R2641" t="s">
        <v>8353</v>
      </c>
      <c r="S2641" s="9">
        <f t="shared" si="125"/>
        <v>42024.86513888889</v>
      </c>
    </row>
    <row r="2642" spans="1:19" ht="58" hidden="1" x14ac:dyDescent="0.3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123"/>
        <v>106</v>
      </c>
      <c r="P2642">
        <f t="shared" si="124"/>
        <v>45.94</v>
      </c>
      <c r="Q2642" t="s">
        <v>8317</v>
      </c>
      <c r="R2642" t="s">
        <v>8353</v>
      </c>
      <c r="S2642" s="9">
        <f t="shared" si="125"/>
        <v>42103.160578703704</v>
      </c>
    </row>
    <row r="2643" spans="1:19" ht="29" hidden="1" x14ac:dyDescent="0.3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123"/>
        <v>1</v>
      </c>
      <c r="P2643">
        <f t="shared" si="124"/>
        <v>15</v>
      </c>
      <c r="Q2643" t="s">
        <v>8317</v>
      </c>
      <c r="R2643" t="s">
        <v>8353</v>
      </c>
      <c r="S2643" s="9">
        <f t="shared" si="125"/>
        <v>41880.827118055553</v>
      </c>
    </row>
    <row r="2644" spans="1:19" ht="58" hidden="1" x14ac:dyDescent="0.3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123"/>
        <v>0</v>
      </c>
      <c r="P2644">
        <f t="shared" si="124"/>
        <v>0</v>
      </c>
      <c r="Q2644" t="s">
        <v>8317</v>
      </c>
      <c r="R2644" t="s">
        <v>8353</v>
      </c>
      <c r="S2644" s="9">
        <f t="shared" si="125"/>
        <v>42536.246620370366</v>
      </c>
    </row>
    <row r="2645" spans="1:19" ht="58" hidden="1" x14ac:dyDescent="0.3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123"/>
        <v>34</v>
      </c>
      <c r="P2645">
        <f t="shared" si="124"/>
        <v>223.58</v>
      </c>
      <c r="Q2645" t="s">
        <v>8317</v>
      </c>
      <c r="R2645" t="s">
        <v>8353</v>
      </c>
      <c r="S2645" s="9">
        <f t="shared" si="125"/>
        <v>42689.582349537035</v>
      </c>
    </row>
    <row r="2646" spans="1:19" ht="43.5" hidden="1" x14ac:dyDescent="0.3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123"/>
        <v>2</v>
      </c>
      <c r="P2646">
        <f t="shared" si="124"/>
        <v>39.479999999999997</v>
      </c>
      <c r="Q2646" t="s">
        <v>8317</v>
      </c>
      <c r="R2646" t="s">
        <v>8353</v>
      </c>
      <c r="S2646" s="9">
        <f t="shared" si="125"/>
        <v>42774.792071759264</v>
      </c>
    </row>
    <row r="2647" spans="1:19" ht="43.5" hidden="1" x14ac:dyDescent="0.3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123"/>
        <v>11</v>
      </c>
      <c r="P2647">
        <f t="shared" si="124"/>
        <v>91.3</v>
      </c>
      <c r="Q2647" t="s">
        <v>8317</v>
      </c>
      <c r="R2647" t="s">
        <v>8353</v>
      </c>
      <c r="S2647" s="9">
        <f t="shared" si="125"/>
        <v>41921.842627314814</v>
      </c>
    </row>
    <row r="2648" spans="1:19" ht="43.5" hidden="1" x14ac:dyDescent="0.3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123"/>
        <v>8</v>
      </c>
      <c r="P2648">
        <f t="shared" si="124"/>
        <v>78.67</v>
      </c>
      <c r="Q2648" t="s">
        <v>8317</v>
      </c>
      <c r="R2648" t="s">
        <v>8353</v>
      </c>
      <c r="S2648" s="9">
        <f t="shared" si="125"/>
        <v>42226.313298611116</v>
      </c>
    </row>
    <row r="2649" spans="1:19" ht="43.5" hidden="1" x14ac:dyDescent="0.3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123"/>
        <v>1</v>
      </c>
      <c r="P2649">
        <f t="shared" si="124"/>
        <v>12</v>
      </c>
      <c r="Q2649" t="s">
        <v>8317</v>
      </c>
      <c r="R2649" t="s">
        <v>8353</v>
      </c>
      <c r="S2649" s="9">
        <f t="shared" si="125"/>
        <v>42200.261793981481</v>
      </c>
    </row>
    <row r="2650" spans="1:19" ht="58" hidden="1" x14ac:dyDescent="0.3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123"/>
        <v>1</v>
      </c>
      <c r="P2650">
        <f t="shared" si="124"/>
        <v>17.670000000000002</v>
      </c>
      <c r="Q2650" t="s">
        <v>8317</v>
      </c>
      <c r="R2650" t="s">
        <v>8353</v>
      </c>
      <c r="S2650" s="9">
        <f t="shared" si="125"/>
        <v>42408.714814814812</v>
      </c>
    </row>
    <row r="2651" spans="1:19" ht="29" hidden="1" x14ac:dyDescent="0.3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123"/>
        <v>0</v>
      </c>
      <c r="P2651">
        <f t="shared" si="124"/>
        <v>41.33</v>
      </c>
      <c r="Q2651" t="s">
        <v>8317</v>
      </c>
      <c r="R2651" t="s">
        <v>8353</v>
      </c>
      <c r="S2651" s="9">
        <f t="shared" si="125"/>
        <v>42341.99700231482</v>
      </c>
    </row>
    <row r="2652" spans="1:19" ht="58" hidden="1" x14ac:dyDescent="0.3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123"/>
        <v>1</v>
      </c>
      <c r="P2652">
        <f t="shared" si="124"/>
        <v>71.599999999999994</v>
      </c>
      <c r="Q2652" t="s">
        <v>8317</v>
      </c>
      <c r="R2652" t="s">
        <v>8353</v>
      </c>
      <c r="S2652" s="9">
        <f t="shared" si="125"/>
        <v>42695.624340277776</v>
      </c>
    </row>
    <row r="2653" spans="1:19" ht="43.5" hidden="1" x14ac:dyDescent="0.3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123"/>
        <v>2</v>
      </c>
      <c r="P2653">
        <f t="shared" si="124"/>
        <v>307.82</v>
      </c>
      <c r="Q2653" t="s">
        <v>8317</v>
      </c>
      <c r="R2653" t="s">
        <v>8353</v>
      </c>
      <c r="S2653" s="9">
        <f t="shared" si="125"/>
        <v>42327.805659722217</v>
      </c>
    </row>
    <row r="2654" spans="1:19" ht="43.5" hidden="1" x14ac:dyDescent="0.3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123"/>
        <v>1</v>
      </c>
      <c r="P2654">
        <f t="shared" si="124"/>
        <v>80.45</v>
      </c>
      <c r="Q2654" t="s">
        <v>8317</v>
      </c>
      <c r="R2654" t="s">
        <v>8353</v>
      </c>
      <c r="S2654" s="9">
        <f t="shared" si="125"/>
        <v>41953.158854166672</v>
      </c>
    </row>
    <row r="2655" spans="1:19" ht="43.5" hidden="1" x14ac:dyDescent="0.3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123"/>
        <v>12</v>
      </c>
      <c r="P2655">
        <f t="shared" si="124"/>
        <v>83.94</v>
      </c>
      <c r="Q2655" t="s">
        <v>8317</v>
      </c>
      <c r="R2655" t="s">
        <v>8353</v>
      </c>
      <c r="S2655" s="9">
        <f t="shared" si="125"/>
        <v>41771.651932870373</v>
      </c>
    </row>
    <row r="2656" spans="1:19" ht="43.5" hidden="1" x14ac:dyDescent="0.3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123"/>
        <v>0</v>
      </c>
      <c r="P2656">
        <f t="shared" si="124"/>
        <v>8.5</v>
      </c>
      <c r="Q2656" t="s">
        <v>8317</v>
      </c>
      <c r="R2656" t="s">
        <v>8353</v>
      </c>
      <c r="S2656" s="9">
        <f t="shared" si="125"/>
        <v>42055.600995370376</v>
      </c>
    </row>
    <row r="2657" spans="1:19" hidden="1" x14ac:dyDescent="0.3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123"/>
        <v>21</v>
      </c>
      <c r="P2657">
        <f t="shared" si="124"/>
        <v>73.37</v>
      </c>
      <c r="Q2657" t="s">
        <v>8317</v>
      </c>
      <c r="R2657" t="s">
        <v>8353</v>
      </c>
      <c r="S2657" s="9">
        <f t="shared" si="125"/>
        <v>42381.866284722222</v>
      </c>
    </row>
    <row r="2658" spans="1:19" ht="29" hidden="1" x14ac:dyDescent="0.3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123"/>
        <v>11</v>
      </c>
      <c r="P2658">
        <f t="shared" si="124"/>
        <v>112.86</v>
      </c>
      <c r="Q2658" t="s">
        <v>8317</v>
      </c>
      <c r="R2658" t="s">
        <v>8353</v>
      </c>
      <c r="S2658" s="9">
        <f t="shared" si="125"/>
        <v>42767.688518518517</v>
      </c>
    </row>
    <row r="2659" spans="1:19" ht="43.5" hidden="1" x14ac:dyDescent="0.3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123"/>
        <v>19</v>
      </c>
      <c r="P2659">
        <f t="shared" si="124"/>
        <v>95.28</v>
      </c>
      <c r="Q2659" t="s">
        <v>8317</v>
      </c>
      <c r="R2659" t="s">
        <v>8353</v>
      </c>
      <c r="S2659" s="9">
        <f t="shared" si="125"/>
        <v>42551.928854166668</v>
      </c>
    </row>
    <row r="2660" spans="1:19" ht="43.5" hidden="1" x14ac:dyDescent="0.3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123"/>
        <v>0</v>
      </c>
      <c r="P2660">
        <f t="shared" si="124"/>
        <v>22.75</v>
      </c>
      <c r="Q2660" t="s">
        <v>8317</v>
      </c>
      <c r="R2660" t="s">
        <v>8353</v>
      </c>
      <c r="S2660" s="9">
        <f t="shared" si="125"/>
        <v>42551.884189814817</v>
      </c>
    </row>
    <row r="2661" spans="1:19" hidden="1" x14ac:dyDescent="0.3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123"/>
        <v>3</v>
      </c>
      <c r="P2661">
        <f t="shared" si="124"/>
        <v>133.30000000000001</v>
      </c>
      <c r="Q2661" t="s">
        <v>8317</v>
      </c>
      <c r="R2661" t="s">
        <v>8353</v>
      </c>
      <c r="S2661" s="9">
        <f t="shared" si="125"/>
        <v>42082.069560185191</v>
      </c>
    </row>
    <row r="2662" spans="1:19" ht="58" hidden="1" x14ac:dyDescent="0.3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123"/>
        <v>0</v>
      </c>
      <c r="P2662">
        <f t="shared" si="124"/>
        <v>3.8</v>
      </c>
      <c r="Q2662" t="s">
        <v>8317</v>
      </c>
      <c r="R2662" t="s">
        <v>8353</v>
      </c>
      <c r="S2662" s="9">
        <f t="shared" si="125"/>
        <v>42272.713171296295</v>
      </c>
    </row>
    <row r="2663" spans="1:19" ht="43.5" hidden="1" x14ac:dyDescent="0.3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123"/>
        <v>103</v>
      </c>
      <c r="P2663">
        <f t="shared" si="124"/>
        <v>85.75</v>
      </c>
      <c r="Q2663" t="s">
        <v>8317</v>
      </c>
      <c r="R2663" t="s">
        <v>8354</v>
      </c>
      <c r="S2663" s="9">
        <f t="shared" si="125"/>
        <v>41542.958449074074</v>
      </c>
    </row>
    <row r="2664" spans="1:19" ht="43.5" hidden="1" x14ac:dyDescent="0.3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123"/>
        <v>107</v>
      </c>
      <c r="P2664">
        <f t="shared" si="124"/>
        <v>267</v>
      </c>
      <c r="Q2664" t="s">
        <v>8317</v>
      </c>
      <c r="R2664" t="s">
        <v>8354</v>
      </c>
      <c r="S2664" s="9">
        <f t="shared" si="125"/>
        <v>42207.746678240743</v>
      </c>
    </row>
    <row r="2665" spans="1:19" ht="43.5" hidden="1" x14ac:dyDescent="0.3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123"/>
        <v>105</v>
      </c>
      <c r="P2665">
        <f t="shared" si="124"/>
        <v>373.56</v>
      </c>
      <c r="Q2665" t="s">
        <v>8317</v>
      </c>
      <c r="R2665" t="s">
        <v>8354</v>
      </c>
      <c r="S2665" s="9">
        <f t="shared" si="125"/>
        <v>42222.622766203705</v>
      </c>
    </row>
    <row r="2666" spans="1:19" ht="43.5" hidden="1" x14ac:dyDescent="0.3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123"/>
        <v>103</v>
      </c>
      <c r="P2666">
        <f t="shared" si="124"/>
        <v>174.04</v>
      </c>
      <c r="Q2666" t="s">
        <v>8317</v>
      </c>
      <c r="R2666" t="s">
        <v>8354</v>
      </c>
      <c r="S2666" s="9">
        <f t="shared" si="125"/>
        <v>42313.02542824074</v>
      </c>
    </row>
    <row r="2667" spans="1:19" ht="43.5" hidden="1" x14ac:dyDescent="0.3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123"/>
        <v>123</v>
      </c>
      <c r="P2667">
        <f t="shared" si="124"/>
        <v>93.7</v>
      </c>
      <c r="Q2667" t="s">
        <v>8317</v>
      </c>
      <c r="R2667" t="s">
        <v>8354</v>
      </c>
      <c r="S2667" s="9">
        <f t="shared" si="125"/>
        <v>42083.895532407405</v>
      </c>
    </row>
    <row r="2668" spans="1:19" ht="43.5" hidden="1" x14ac:dyDescent="0.3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123"/>
        <v>159</v>
      </c>
      <c r="P2668">
        <f t="shared" si="124"/>
        <v>77.33</v>
      </c>
      <c r="Q2668" t="s">
        <v>8317</v>
      </c>
      <c r="R2668" t="s">
        <v>8354</v>
      </c>
      <c r="S2668" s="9">
        <f t="shared" si="125"/>
        <v>42235.764340277776</v>
      </c>
    </row>
    <row r="2669" spans="1:19" ht="58" hidden="1" x14ac:dyDescent="0.3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123"/>
        <v>111</v>
      </c>
      <c r="P2669">
        <f t="shared" si="124"/>
        <v>92.22</v>
      </c>
      <c r="Q2669" t="s">
        <v>8317</v>
      </c>
      <c r="R2669" t="s">
        <v>8354</v>
      </c>
      <c r="S2669" s="9">
        <f t="shared" si="125"/>
        <v>42380.926111111112</v>
      </c>
    </row>
    <row r="2670" spans="1:19" ht="29" hidden="1" x14ac:dyDescent="0.3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123"/>
        <v>171</v>
      </c>
      <c r="P2670">
        <f t="shared" si="124"/>
        <v>60.96</v>
      </c>
      <c r="Q2670" t="s">
        <v>8317</v>
      </c>
      <c r="R2670" t="s">
        <v>8354</v>
      </c>
      <c r="S2670" s="9">
        <f t="shared" si="125"/>
        <v>42275.588715277772</v>
      </c>
    </row>
    <row r="2671" spans="1:19" ht="43.5" hidden="1" x14ac:dyDescent="0.3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123"/>
        <v>125</v>
      </c>
      <c r="P2671">
        <f t="shared" si="124"/>
        <v>91</v>
      </c>
      <c r="Q2671" t="s">
        <v>8317</v>
      </c>
      <c r="R2671" t="s">
        <v>8354</v>
      </c>
      <c r="S2671" s="9">
        <f t="shared" si="125"/>
        <v>42319.035833333335</v>
      </c>
    </row>
    <row r="2672" spans="1:19" ht="43.5" hidden="1" x14ac:dyDescent="0.3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123"/>
        <v>6</v>
      </c>
      <c r="P2672">
        <f t="shared" si="124"/>
        <v>41.58</v>
      </c>
      <c r="Q2672" t="s">
        <v>8317</v>
      </c>
      <c r="R2672" t="s">
        <v>8354</v>
      </c>
      <c r="S2672" s="9">
        <f t="shared" si="125"/>
        <v>41821.020601851851</v>
      </c>
    </row>
    <row r="2673" spans="1:19" ht="43.5" hidden="1" x14ac:dyDescent="0.3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123"/>
        <v>11</v>
      </c>
      <c r="P2673">
        <f t="shared" si="124"/>
        <v>33.76</v>
      </c>
      <c r="Q2673" t="s">
        <v>8317</v>
      </c>
      <c r="R2673" t="s">
        <v>8354</v>
      </c>
      <c r="S2673" s="9">
        <f t="shared" si="125"/>
        <v>41962.749027777783</v>
      </c>
    </row>
    <row r="2674" spans="1:19" ht="58" hidden="1" x14ac:dyDescent="0.3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123"/>
        <v>33</v>
      </c>
      <c r="P2674">
        <f t="shared" si="124"/>
        <v>70.62</v>
      </c>
      <c r="Q2674" t="s">
        <v>8317</v>
      </c>
      <c r="R2674" t="s">
        <v>8354</v>
      </c>
      <c r="S2674" s="9">
        <f t="shared" si="125"/>
        <v>42344.884143518517</v>
      </c>
    </row>
    <row r="2675" spans="1:19" ht="58" hidden="1" x14ac:dyDescent="0.3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123"/>
        <v>28</v>
      </c>
      <c r="P2675">
        <f t="shared" si="124"/>
        <v>167.15</v>
      </c>
      <c r="Q2675" t="s">
        <v>8317</v>
      </c>
      <c r="R2675" t="s">
        <v>8354</v>
      </c>
      <c r="S2675" s="9">
        <f t="shared" si="125"/>
        <v>41912.541655092595</v>
      </c>
    </row>
    <row r="2676" spans="1:19" ht="58" hidden="1" x14ac:dyDescent="0.3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123"/>
        <v>63</v>
      </c>
      <c r="P2676">
        <f t="shared" si="124"/>
        <v>128.62</v>
      </c>
      <c r="Q2676" t="s">
        <v>8317</v>
      </c>
      <c r="R2676" t="s">
        <v>8354</v>
      </c>
      <c r="S2676" s="9">
        <f t="shared" si="125"/>
        <v>42529.632754629631</v>
      </c>
    </row>
    <row r="2677" spans="1:19" ht="58" hidden="1" x14ac:dyDescent="0.3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123"/>
        <v>8</v>
      </c>
      <c r="P2677">
        <f t="shared" si="124"/>
        <v>65.41</v>
      </c>
      <c r="Q2677" t="s">
        <v>8317</v>
      </c>
      <c r="R2677" t="s">
        <v>8354</v>
      </c>
      <c r="S2677" s="9">
        <f t="shared" si="125"/>
        <v>41923.857511574075</v>
      </c>
    </row>
    <row r="2678" spans="1:19" ht="43.5" hidden="1" x14ac:dyDescent="0.3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123"/>
        <v>50</v>
      </c>
      <c r="P2678">
        <f t="shared" si="124"/>
        <v>117.56</v>
      </c>
      <c r="Q2678" t="s">
        <v>8317</v>
      </c>
      <c r="R2678" t="s">
        <v>8354</v>
      </c>
      <c r="S2678" s="9">
        <f t="shared" si="125"/>
        <v>42482.624699074076</v>
      </c>
    </row>
    <row r="2679" spans="1:19" ht="43.5" hidden="1" x14ac:dyDescent="0.3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123"/>
        <v>18</v>
      </c>
      <c r="P2679">
        <f t="shared" si="124"/>
        <v>126.48</v>
      </c>
      <c r="Q2679" t="s">
        <v>8317</v>
      </c>
      <c r="R2679" t="s">
        <v>8354</v>
      </c>
      <c r="S2679" s="9">
        <f t="shared" si="125"/>
        <v>41793.029432870368</v>
      </c>
    </row>
    <row r="2680" spans="1:19" ht="43.5" hidden="1" x14ac:dyDescent="0.3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123"/>
        <v>0</v>
      </c>
      <c r="P2680">
        <f t="shared" si="124"/>
        <v>550</v>
      </c>
      <c r="Q2680" t="s">
        <v>8317</v>
      </c>
      <c r="R2680" t="s">
        <v>8354</v>
      </c>
      <c r="S2680" s="9">
        <f t="shared" si="125"/>
        <v>42241.798206018517</v>
      </c>
    </row>
    <row r="2681" spans="1:19" ht="58" hidden="1" x14ac:dyDescent="0.3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123"/>
        <v>0</v>
      </c>
      <c r="P2681">
        <f t="shared" si="124"/>
        <v>44</v>
      </c>
      <c r="Q2681" t="s">
        <v>8317</v>
      </c>
      <c r="R2681" t="s">
        <v>8354</v>
      </c>
      <c r="S2681" s="9">
        <f t="shared" si="125"/>
        <v>42033.001087962963</v>
      </c>
    </row>
    <row r="2682" spans="1:19" hidden="1" x14ac:dyDescent="0.3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123"/>
        <v>1</v>
      </c>
      <c r="P2682">
        <f t="shared" si="124"/>
        <v>69</v>
      </c>
      <c r="Q2682" t="s">
        <v>8317</v>
      </c>
      <c r="R2682" t="s">
        <v>8354</v>
      </c>
      <c r="S2682" s="9">
        <f t="shared" si="125"/>
        <v>42436.211701388893</v>
      </c>
    </row>
    <row r="2683" spans="1:19" ht="43.5" hidden="1" x14ac:dyDescent="0.3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123"/>
        <v>1</v>
      </c>
      <c r="P2683">
        <f t="shared" si="124"/>
        <v>27.5</v>
      </c>
      <c r="Q2683" t="s">
        <v>8334</v>
      </c>
      <c r="R2683" t="s">
        <v>8335</v>
      </c>
      <c r="S2683" s="9">
        <f t="shared" si="125"/>
        <v>41805.895254629628</v>
      </c>
    </row>
    <row r="2684" spans="1:19" ht="43.5" hidden="1" x14ac:dyDescent="0.3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123"/>
        <v>28</v>
      </c>
      <c r="P2684">
        <f t="shared" si="124"/>
        <v>84.9</v>
      </c>
      <c r="Q2684" t="s">
        <v>8334</v>
      </c>
      <c r="R2684" t="s">
        <v>8335</v>
      </c>
      <c r="S2684" s="9">
        <f t="shared" si="125"/>
        <v>41932.871990740743</v>
      </c>
    </row>
    <row r="2685" spans="1:19" ht="43.5" hidden="1" x14ac:dyDescent="0.3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123"/>
        <v>0</v>
      </c>
      <c r="P2685">
        <f t="shared" si="124"/>
        <v>12</v>
      </c>
      <c r="Q2685" t="s">
        <v>8334</v>
      </c>
      <c r="R2685" t="s">
        <v>8335</v>
      </c>
      <c r="S2685" s="9">
        <f t="shared" si="125"/>
        <v>42034.75509259259</v>
      </c>
    </row>
    <row r="2686" spans="1:19" ht="43.5" hidden="1" x14ac:dyDescent="0.3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123"/>
        <v>1</v>
      </c>
      <c r="P2686">
        <f t="shared" si="124"/>
        <v>200</v>
      </c>
      <c r="Q2686" t="s">
        <v>8334</v>
      </c>
      <c r="R2686" t="s">
        <v>8335</v>
      </c>
      <c r="S2686" s="9">
        <f t="shared" si="125"/>
        <v>41820.914641203701</v>
      </c>
    </row>
    <row r="2687" spans="1:19" ht="43.5" hidden="1" x14ac:dyDescent="0.3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123"/>
        <v>0</v>
      </c>
      <c r="P2687">
        <f t="shared" si="124"/>
        <v>10</v>
      </c>
      <c r="Q2687" t="s">
        <v>8334</v>
      </c>
      <c r="R2687" t="s">
        <v>8335</v>
      </c>
      <c r="S2687" s="9">
        <f t="shared" si="125"/>
        <v>42061.69594907407</v>
      </c>
    </row>
    <row r="2688" spans="1:19" ht="43.5" hidden="1" x14ac:dyDescent="0.3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123"/>
        <v>0</v>
      </c>
      <c r="P2688">
        <f t="shared" si="124"/>
        <v>0</v>
      </c>
      <c r="Q2688" t="s">
        <v>8334</v>
      </c>
      <c r="R2688" t="s">
        <v>8335</v>
      </c>
      <c r="S2688" s="9">
        <f t="shared" si="125"/>
        <v>41892.974803240737</v>
      </c>
    </row>
    <row r="2689" spans="1:19" ht="43.5" hidden="1" x14ac:dyDescent="0.3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123"/>
        <v>0</v>
      </c>
      <c r="P2689">
        <f t="shared" si="124"/>
        <v>0</v>
      </c>
      <c r="Q2689" t="s">
        <v>8334</v>
      </c>
      <c r="R2689" t="s">
        <v>8335</v>
      </c>
      <c r="S2689" s="9">
        <f t="shared" si="125"/>
        <v>42154.64025462963</v>
      </c>
    </row>
    <row r="2690" spans="1:19" ht="29" hidden="1" x14ac:dyDescent="0.3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ref="O2690:O2753" si="126">ROUND((E2690/D2690)*100,0)</f>
        <v>0</v>
      </c>
      <c r="P2690">
        <f t="shared" si="124"/>
        <v>5.29</v>
      </c>
      <c r="Q2690" t="s">
        <v>8334</v>
      </c>
      <c r="R2690" t="s">
        <v>8335</v>
      </c>
      <c r="S2690" s="9">
        <f t="shared" si="125"/>
        <v>42028.118865740747</v>
      </c>
    </row>
    <row r="2691" spans="1:19" ht="43.5" hidden="1" x14ac:dyDescent="0.3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si="126"/>
        <v>0</v>
      </c>
      <c r="P2691">
        <f t="shared" ref="P2691:P2754" si="127">IFERROR(ROUND(E2691/L2691,2),0)</f>
        <v>1</v>
      </c>
      <c r="Q2691" t="s">
        <v>8334</v>
      </c>
      <c r="R2691" t="s">
        <v>8335</v>
      </c>
      <c r="S2691" s="9">
        <f t="shared" ref="S2691:S2754" si="128">(((J2691/60)/60)/24)+DATE(1970,1,1)</f>
        <v>42551.961689814809</v>
      </c>
    </row>
    <row r="2692" spans="1:19" ht="58" hidden="1" x14ac:dyDescent="0.3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126"/>
        <v>11</v>
      </c>
      <c r="P2692">
        <f t="shared" si="127"/>
        <v>72.760000000000005</v>
      </c>
      <c r="Q2692" t="s">
        <v>8334</v>
      </c>
      <c r="R2692" t="s">
        <v>8335</v>
      </c>
      <c r="S2692" s="9">
        <f t="shared" si="128"/>
        <v>42113.105046296296</v>
      </c>
    </row>
    <row r="2693" spans="1:19" ht="29" hidden="1" x14ac:dyDescent="0.3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126"/>
        <v>0</v>
      </c>
      <c r="P2693">
        <f t="shared" si="127"/>
        <v>17.5</v>
      </c>
      <c r="Q2693" t="s">
        <v>8334</v>
      </c>
      <c r="R2693" t="s">
        <v>8335</v>
      </c>
      <c r="S2693" s="9">
        <f t="shared" si="128"/>
        <v>42089.724039351851</v>
      </c>
    </row>
    <row r="2694" spans="1:19" ht="43.5" hidden="1" x14ac:dyDescent="0.3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126"/>
        <v>1</v>
      </c>
      <c r="P2694">
        <f t="shared" si="127"/>
        <v>25</v>
      </c>
      <c r="Q2694" t="s">
        <v>8334</v>
      </c>
      <c r="R2694" t="s">
        <v>8335</v>
      </c>
      <c r="S2694" s="9">
        <f t="shared" si="128"/>
        <v>42058.334027777775</v>
      </c>
    </row>
    <row r="2695" spans="1:19" ht="43.5" hidden="1" x14ac:dyDescent="0.3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126"/>
        <v>1</v>
      </c>
      <c r="P2695">
        <f t="shared" si="127"/>
        <v>13.33</v>
      </c>
      <c r="Q2695" t="s">
        <v>8334</v>
      </c>
      <c r="R2695" t="s">
        <v>8335</v>
      </c>
      <c r="S2695" s="9">
        <f t="shared" si="128"/>
        <v>41834.138495370367</v>
      </c>
    </row>
    <row r="2696" spans="1:19" ht="58" hidden="1" x14ac:dyDescent="0.3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126"/>
        <v>0</v>
      </c>
      <c r="P2696">
        <f t="shared" si="127"/>
        <v>1</v>
      </c>
      <c r="Q2696" t="s">
        <v>8334</v>
      </c>
      <c r="R2696" t="s">
        <v>8335</v>
      </c>
      <c r="S2696" s="9">
        <f t="shared" si="128"/>
        <v>41878.140497685185</v>
      </c>
    </row>
    <row r="2697" spans="1:19" ht="43.5" hidden="1" x14ac:dyDescent="0.3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126"/>
        <v>0</v>
      </c>
      <c r="P2697">
        <f t="shared" si="127"/>
        <v>23.67</v>
      </c>
      <c r="Q2697" t="s">
        <v>8334</v>
      </c>
      <c r="R2697" t="s">
        <v>8335</v>
      </c>
      <c r="S2697" s="9">
        <f t="shared" si="128"/>
        <v>42048.181921296295</v>
      </c>
    </row>
    <row r="2698" spans="1:19" ht="58" hidden="1" x14ac:dyDescent="0.3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126"/>
        <v>6</v>
      </c>
      <c r="P2698">
        <f t="shared" si="127"/>
        <v>89.21</v>
      </c>
      <c r="Q2698" t="s">
        <v>8334</v>
      </c>
      <c r="R2698" t="s">
        <v>8335</v>
      </c>
      <c r="S2698" s="9">
        <f t="shared" si="128"/>
        <v>41964.844444444447</v>
      </c>
    </row>
    <row r="2699" spans="1:19" ht="43.5" hidden="1" x14ac:dyDescent="0.3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126"/>
        <v>26</v>
      </c>
      <c r="P2699">
        <f t="shared" si="127"/>
        <v>116.56</v>
      </c>
      <c r="Q2699" t="s">
        <v>8334</v>
      </c>
      <c r="R2699" t="s">
        <v>8335</v>
      </c>
      <c r="S2699" s="9">
        <f t="shared" si="128"/>
        <v>42187.940081018518</v>
      </c>
    </row>
    <row r="2700" spans="1:19" ht="43.5" hidden="1" x14ac:dyDescent="0.3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126"/>
        <v>0</v>
      </c>
      <c r="P2700">
        <f t="shared" si="127"/>
        <v>13.01</v>
      </c>
      <c r="Q2700" t="s">
        <v>8334</v>
      </c>
      <c r="R2700" t="s">
        <v>8335</v>
      </c>
      <c r="S2700" s="9">
        <f t="shared" si="128"/>
        <v>41787.898240740738</v>
      </c>
    </row>
    <row r="2701" spans="1:19" ht="43.5" hidden="1" x14ac:dyDescent="0.3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126"/>
        <v>0</v>
      </c>
      <c r="P2701">
        <f t="shared" si="127"/>
        <v>0</v>
      </c>
      <c r="Q2701" t="s">
        <v>8334</v>
      </c>
      <c r="R2701" t="s">
        <v>8335</v>
      </c>
      <c r="S2701" s="9">
        <f t="shared" si="128"/>
        <v>41829.896562499998</v>
      </c>
    </row>
    <row r="2702" spans="1:19" ht="43.5" hidden="1" x14ac:dyDescent="0.3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126"/>
        <v>1</v>
      </c>
      <c r="P2702">
        <f t="shared" si="127"/>
        <v>17.5</v>
      </c>
      <c r="Q2702" t="s">
        <v>8334</v>
      </c>
      <c r="R2702" t="s">
        <v>8335</v>
      </c>
      <c r="S2702" s="9">
        <f t="shared" si="128"/>
        <v>41870.87467592593</v>
      </c>
    </row>
    <row r="2703" spans="1:19" ht="43.5" hidden="1" x14ac:dyDescent="0.3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126"/>
        <v>46</v>
      </c>
      <c r="P2703">
        <f t="shared" si="127"/>
        <v>34.130000000000003</v>
      </c>
      <c r="Q2703" t="s">
        <v>8315</v>
      </c>
      <c r="R2703" t="s">
        <v>8355</v>
      </c>
      <c r="S2703" s="9">
        <f t="shared" si="128"/>
        <v>42801.774699074071</v>
      </c>
    </row>
    <row r="2704" spans="1:19" ht="43.5" hidden="1" x14ac:dyDescent="0.3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126"/>
        <v>34</v>
      </c>
      <c r="P2704">
        <f t="shared" si="127"/>
        <v>132.35</v>
      </c>
      <c r="Q2704" t="s">
        <v>8315</v>
      </c>
      <c r="R2704" t="s">
        <v>8355</v>
      </c>
      <c r="S2704" s="9">
        <f t="shared" si="128"/>
        <v>42800.801817129628</v>
      </c>
    </row>
    <row r="2705" spans="1:19" ht="29" hidden="1" x14ac:dyDescent="0.3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126"/>
        <v>104</v>
      </c>
      <c r="P2705">
        <f t="shared" si="127"/>
        <v>922.22</v>
      </c>
      <c r="Q2705" t="s">
        <v>8315</v>
      </c>
      <c r="R2705" t="s">
        <v>8355</v>
      </c>
      <c r="S2705" s="9">
        <f t="shared" si="128"/>
        <v>42756.690162037034</v>
      </c>
    </row>
    <row r="2706" spans="1:19" ht="43.5" hidden="1" x14ac:dyDescent="0.3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126"/>
        <v>6</v>
      </c>
      <c r="P2706">
        <f t="shared" si="127"/>
        <v>163.57</v>
      </c>
      <c r="Q2706" t="s">
        <v>8315</v>
      </c>
      <c r="R2706" t="s">
        <v>8355</v>
      </c>
      <c r="S2706" s="9">
        <f t="shared" si="128"/>
        <v>42787.862430555557</v>
      </c>
    </row>
    <row r="2707" spans="1:19" ht="29" hidden="1" x14ac:dyDescent="0.3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126"/>
        <v>11</v>
      </c>
      <c r="P2707">
        <f t="shared" si="127"/>
        <v>217.38</v>
      </c>
      <c r="Q2707" t="s">
        <v>8315</v>
      </c>
      <c r="R2707" t="s">
        <v>8355</v>
      </c>
      <c r="S2707" s="9">
        <f t="shared" si="128"/>
        <v>42773.916180555556</v>
      </c>
    </row>
    <row r="2708" spans="1:19" ht="43.5" hidden="1" x14ac:dyDescent="0.3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126"/>
        <v>112</v>
      </c>
      <c r="P2708">
        <f t="shared" si="127"/>
        <v>149.44</v>
      </c>
      <c r="Q2708" t="s">
        <v>8315</v>
      </c>
      <c r="R2708" t="s">
        <v>8355</v>
      </c>
      <c r="S2708" s="9">
        <f t="shared" si="128"/>
        <v>41899.294942129629</v>
      </c>
    </row>
    <row r="2709" spans="1:19" ht="43.5" hidden="1" x14ac:dyDescent="0.3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126"/>
        <v>351</v>
      </c>
      <c r="P2709">
        <f t="shared" si="127"/>
        <v>71.239999999999995</v>
      </c>
      <c r="Q2709" t="s">
        <v>8315</v>
      </c>
      <c r="R2709" t="s">
        <v>8355</v>
      </c>
      <c r="S2709" s="9">
        <f t="shared" si="128"/>
        <v>41391.782905092594</v>
      </c>
    </row>
    <row r="2710" spans="1:19" ht="43.5" hidden="1" x14ac:dyDescent="0.3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126"/>
        <v>233</v>
      </c>
      <c r="P2710">
        <f t="shared" si="127"/>
        <v>44.46</v>
      </c>
      <c r="Q2710" t="s">
        <v>8315</v>
      </c>
      <c r="R2710" t="s">
        <v>8355</v>
      </c>
      <c r="S2710" s="9">
        <f t="shared" si="128"/>
        <v>42512.698217592595</v>
      </c>
    </row>
    <row r="2711" spans="1:19" ht="43.5" hidden="1" x14ac:dyDescent="0.3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126"/>
        <v>102</v>
      </c>
      <c r="P2711">
        <f t="shared" si="127"/>
        <v>164.94</v>
      </c>
      <c r="Q2711" t="s">
        <v>8315</v>
      </c>
      <c r="R2711" t="s">
        <v>8355</v>
      </c>
      <c r="S2711" s="9">
        <f t="shared" si="128"/>
        <v>42612.149780092594</v>
      </c>
    </row>
    <row r="2712" spans="1:19" ht="29" hidden="1" x14ac:dyDescent="0.3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126"/>
        <v>154</v>
      </c>
      <c r="P2712">
        <f t="shared" si="127"/>
        <v>84.87</v>
      </c>
      <c r="Q2712" t="s">
        <v>8315</v>
      </c>
      <c r="R2712" t="s">
        <v>8355</v>
      </c>
      <c r="S2712" s="9">
        <f t="shared" si="128"/>
        <v>41828.229490740741</v>
      </c>
    </row>
    <row r="2713" spans="1:19" ht="43.5" hidden="1" x14ac:dyDescent="0.3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126"/>
        <v>101</v>
      </c>
      <c r="P2713">
        <f t="shared" si="127"/>
        <v>53.95</v>
      </c>
      <c r="Q2713" t="s">
        <v>8315</v>
      </c>
      <c r="R2713" t="s">
        <v>8355</v>
      </c>
      <c r="S2713" s="9">
        <f t="shared" si="128"/>
        <v>41780.745254629634</v>
      </c>
    </row>
    <row r="2714" spans="1:19" ht="43.5" hidden="1" x14ac:dyDescent="0.3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126"/>
        <v>131</v>
      </c>
      <c r="P2714">
        <f t="shared" si="127"/>
        <v>50.53</v>
      </c>
      <c r="Q2714" t="s">
        <v>8315</v>
      </c>
      <c r="R2714" t="s">
        <v>8355</v>
      </c>
      <c r="S2714" s="9">
        <f t="shared" si="128"/>
        <v>41432.062037037038</v>
      </c>
    </row>
    <row r="2715" spans="1:19" ht="58" hidden="1" x14ac:dyDescent="0.3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126"/>
        <v>102</v>
      </c>
      <c r="P2715">
        <f t="shared" si="127"/>
        <v>108</v>
      </c>
      <c r="Q2715" t="s">
        <v>8315</v>
      </c>
      <c r="R2715" t="s">
        <v>8355</v>
      </c>
      <c r="S2715" s="9">
        <f t="shared" si="128"/>
        <v>42322.653749999998</v>
      </c>
    </row>
    <row r="2716" spans="1:19" ht="29" hidden="1" x14ac:dyDescent="0.3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126"/>
        <v>116</v>
      </c>
      <c r="P2716">
        <f t="shared" si="127"/>
        <v>95.37</v>
      </c>
      <c r="Q2716" t="s">
        <v>8315</v>
      </c>
      <c r="R2716" t="s">
        <v>8355</v>
      </c>
      <c r="S2716" s="9">
        <f t="shared" si="128"/>
        <v>42629.655046296291</v>
      </c>
    </row>
    <row r="2717" spans="1:19" ht="43.5" hidden="1" x14ac:dyDescent="0.3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126"/>
        <v>265</v>
      </c>
      <c r="P2717">
        <f t="shared" si="127"/>
        <v>57.63</v>
      </c>
      <c r="Q2717" t="s">
        <v>8315</v>
      </c>
      <c r="R2717" t="s">
        <v>8355</v>
      </c>
      <c r="S2717" s="9">
        <f t="shared" si="128"/>
        <v>42387.398472222223</v>
      </c>
    </row>
    <row r="2718" spans="1:19" ht="72.5" hidden="1" x14ac:dyDescent="0.3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126"/>
        <v>120</v>
      </c>
      <c r="P2718">
        <f t="shared" si="127"/>
        <v>64.16</v>
      </c>
      <c r="Q2718" t="s">
        <v>8315</v>
      </c>
      <c r="R2718" t="s">
        <v>8355</v>
      </c>
      <c r="S2718" s="9">
        <f t="shared" si="128"/>
        <v>42255.333252314813</v>
      </c>
    </row>
    <row r="2719" spans="1:19" ht="43.5" hidden="1" x14ac:dyDescent="0.3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126"/>
        <v>120</v>
      </c>
      <c r="P2719">
        <f t="shared" si="127"/>
        <v>92.39</v>
      </c>
      <c r="Q2719" t="s">
        <v>8315</v>
      </c>
      <c r="R2719" t="s">
        <v>8355</v>
      </c>
      <c r="S2719" s="9">
        <f t="shared" si="128"/>
        <v>41934.914918981485</v>
      </c>
    </row>
    <row r="2720" spans="1:19" ht="43.5" hidden="1" x14ac:dyDescent="0.3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126"/>
        <v>104</v>
      </c>
      <c r="P2720">
        <f t="shared" si="127"/>
        <v>125.98</v>
      </c>
      <c r="Q2720" t="s">
        <v>8315</v>
      </c>
      <c r="R2720" t="s">
        <v>8355</v>
      </c>
      <c r="S2720" s="9">
        <f t="shared" si="128"/>
        <v>42465.596585648149</v>
      </c>
    </row>
    <row r="2721" spans="1:19" ht="58" hidden="1" x14ac:dyDescent="0.3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126"/>
        <v>109</v>
      </c>
      <c r="P2721">
        <f t="shared" si="127"/>
        <v>94.64</v>
      </c>
      <c r="Q2721" t="s">
        <v>8315</v>
      </c>
      <c r="R2721" t="s">
        <v>8355</v>
      </c>
      <c r="S2721" s="9">
        <f t="shared" si="128"/>
        <v>42418.031180555554</v>
      </c>
    </row>
    <row r="2722" spans="1:19" ht="43.5" hidden="1" x14ac:dyDescent="0.3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126"/>
        <v>118</v>
      </c>
      <c r="P2722">
        <f t="shared" si="127"/>
        <v>170.7</v>
      </c>
      <c r="Q2722" t="s">
        <v>8315</v>
      </c>
      <c r="R2722" t="s">
        <v>8355</v>
      </c>
      <c r="S2722" s="9">
        <f t="shared" si="128"/>
        <v>42655.465891203698</v>
      </c>
    </row>
    <row r="2723" spans="1:19" ht="43.5" hidden="1" x14ac:dyDescent="0.3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126"/>
        <v>1462</v>
      </c>
      <c r="P2723">
        <f t="shared" si="127"/>
        <v>40.76</v>
      </c>
      <c r="Q2723" t="s">
        <v>8317</v>
      </c>
      <c r="R2723" t="s">
        <v>8347</v>
      </c>
      <c r="S2723" s="9">
        <f t="shared" si="128"/>
        <v>41493.543958333335</v>
      </c>
    </row>
    <row r="2724" spans="1:19" ht="43.5" hidden="1" x14ac:dyDescent="0.3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126"/>
        <v>253</v>
      </c>
      <c r="P2724">
        <f t="shared" si="127"/>
        <v>68.25</v>
      </c>
      <c r="Q2724" t="s">
        <v>8317</v>
      </c>
      <c r="R2724" t="s">
        <v>8347</v>
      </c>
      <c r="S2724" s="9">
        <f t="shared" si="128"/>
        <v>42704.857094907406</v>
      </c>
    </row>
    <row r="2725" spans="1:19" ht="58" hidden="1" x14ac:dyDescent="0.3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126"/>
        <v>140</v>
      </c>
      <c r="P2725">
        <f t="shared" si="127"/>
        <v>95.49</v>
      </c>
      <c r="Q2725" t="s">
        <v>8317</v>
      </c>
      <c r="R2725" t="s">
        <v>8347</v>
      </c>
      <c r="S2725" s="9">
        <f t="shared" si="128"/>
        <v>41944.83898148148</v>
      </c>
    </row>
    <row r="2726" spans="1:19" ht="43.5" hidden="1" x14ac:dyDescent="0.3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126"/>
        <v>297</v>
      </c>
      <c r="P2726">
        <f t="shared" si="127"/>
        <v>7.19</v>
      </c>
      <c r="Q2726" t="s">
        <v>8317</v>
      </c>
      <c r="R2726" t="s">
        <v>8347</v>
      </c>
      <c r="S2726" s="9">
        <f t="shared" si="128"/>
        <v>42199.32707175926</v>
      </c>
    </row>
    <row r="2727" spans="1:19" ht="43.5" hidden="1" x14ac:dyDescent="0.3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126"/>
        <v>145</v>
      </c>
      <c r="P2727">
        <f t="shared" si="127"/>
        <v>511.65</v>
      </c>
      <c r="Q2727" t="s">
        <v>8317</v>
      </c>
      <c r="R2727" t="s">
        <v>8347</v>
      </c>
      <c r="S2727" s="9">
        <f t="shared" si="128"/>
        <v>42745.744618055556</v>
      </c>
    </row>
    <row r="2728" spans="1:19" hidden="1" x14ac:dyDescent="0.3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126"/>
        <v>106</v>
      </c>
      <c r="P2728">
        <f t="shared" si="127"/>
        <v>261.75</v>
      </c>
      <c r="Q2728" t="s">
        <v>8317</v>
      </c>
      <c r="R2728" t="s">
        <v>8347</v>
      </c>
      <c r="S2728" s="9">
        <f t="shared" si="128"/>
        <v>42452.579988425925</v>
      </c>
    </row>
    <row r="2729" spans="1:19" ht="43.5" hidden="1" x14ac:dyDescent="0.3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126"/>
        <v>493</v>
      </c>
      <c r="P2729">
        <f t="shared" si="127"/>
        <v>69.760000000000005</v>
      </c>
      <c r="Q2729" t="s">
        <v>8317</v>
      </c>
      <c r="R2729" t="s">
        <v>8347</v>
      </c>
      <c r="S2729" s="9">
        <f t="shared" si="128"/>
        <v>42198.676655092597</v>
      </c>
    </row>
    <row r="2730" spans="1:19" ht="29" hidden="1" x14ac:dyDescent="0.3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126"/>
        <v>202</v>
      </c>
      <c r="P2730">
        <f t="shared" si="127"/>
        <v>77.23</v>
      </c>
      <c r="Q2730" t="s">
        <v>8317</v>
      </c>
      <c r="R2730" t="s">
        <v>8347</v>
      </c>
      <c r="S2730" s="9">
        <f t="shared" si="128"/>
        <v>42333.59993055556</v>
      </c>
    </row>
    <row r="2731" spans="1:19" ht="29" hidden="1" x14ac:dyDescent="0.3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126"/>
        <v>104</v>
      </c>
      <c r="P2731">
        <f t="shared" si="127"/>
        <v>340.57</v>
      </c>
      <c r="Q2731" t="s">
        <v>8317</v>
      </c>
      <c r="R2731" t="s">
        <v>8347</v>
      </c>
      <c r="S2731" s="9">
        <f t="shared" si="128"/>
        <v>42095.240706018521</v>
      </c>
    </row>
    <row r="2732" spans="1:19" ht="43.5" hidden="1" x14ac:dyDescent="0.3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126"/>
        <v>170</v>
      </c>
      <c r="P2732">
        <f t="shared" si="127"/>
        <v>67.42</v>
      </c>
      <c r="Q2732" t="s">
        <v>8317</v>
      </c>
      <c r="R2732" t="s">
        <v>8347</v>
      </c>
      <c r="S2732" s="9">
        <f t="shared" si="128"/>
        <v>41351.541377314818</v>
      </c>
    </row>
    <row r="2733" spans="1:19" ht="58" hidden="1" x14ac:dyDescent="0.3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126"/>
        <v>104</v>
      </c>
      <c r="P2733">
        <f t="shared" si="127"/>
        <v>845.7</v>
      </c>
      <c r="Q2733" t="s">
        <v>8317</v>
      </c>
      <c r="R2733" t="s">
        <v>8347</v>
      </c>
      <c r="S2733" s="9">
        <f t="shared" si="128"/>
        <v>41872.525717592594</v>
      </c>
    </row>
    <row r="2734" spans="1:19" ht="43.5" hidden="1" x14ac:dyDescent="0.3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126"/>
        <v>118</v>
      </c>
      <c r="P2734">
        <f t="shared" si="127"/>
        <v>97.19</v>
      </c>
      <c r="Q2734" t="s">
        <v>8317</v>
      </c>
      <c r="R2734" t="s">
        <v>8347</v>
      </c>
      <c r="S2734" s="9">
        <f t="shared" si="128"/>
        <v>41389.808194444442</v>
      </c>
    </row>
    <row r="2735" spans="1:19" ht="58" hidden="1" x14ac:dyDescent="0.3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126"/>
        <v>108</v>
      </c>
      <c r="P2735">
        <f t="shared" si="127"/>
        <v>451.84</v>
      </c>
      <c r="Q2735" t="s">
        <v>8317</v>
      </c>
      <c r="R2735" t="s">
        <v>8347</v>
      </c>
      <c r="S2735" s="9">
        <f t="shared" si="128"/>
        <v>42044.272847222222</v>
      </c>
    </row>
    <row r="2736" spans="1:19" ht="43.5" hidden="1" x14ac:dyDescent="0.3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126"/>
        <v>2260300</v>
      </c>
      <c r="P2736">
        <f t="shared" si="127"/>
        <v>138.66999999999999</v>
      </c>
      <c r="Q2736" t="s">
        <v>8317</v>
      </c>
      <c r="R2736" t="s">
        <v>8347</v>
      </c>
      <c r="S2736" s="9">
        <f t="shared" si="128"/>
        <v>42626.668888888889</v>
      </c>
    </row>
    <row r="2737" spans="1:19" ht="43.5" hidden="1" x14ac:dyDescent="0.3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126"/>
        <v>978</v>
      </c>
      <c r="P2737">
        <f t="shared" si="127"/>
        <v>21.64</v>
      </c>
      <c r="Q2737" t="s">
        <v>8317</v>
      </c>
      <c r="R2737" t="s">
        <v>8347</v>
      </c>
      <c r="S2737" s="9">
        <f t="shared" si="128"/>
        <v>41316.120949074073</v>
      </c>
    </row>
    <row r="2738" spans="1:19" ht="72.5" hidden="1" x14ac:dyDescent="0.3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126"/>
        <v>123</v>
      </c>
      <c r="P2738">
        <f t="shared" si="127"/>
        <v>169.52</v>
      </c>
      <c r="Q2738" t="s">
        <v>8317</v>
      </c>
      <c r="R2738" t="s">
        <v>8347</v>
      </c>
      <c r="S2738" s="9">
        <f t="shared" si="128"/>
        <v>41722.666354166664</v>
      </c>
    </row>
    <row r="2739" spans="1:19" ht="43.5" hidden="1" x14ac:dyDescent="0.3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126"/>
        <v>246</v>
      </c>
      <c r="P2739">
        <f t="shared" si="127"/>
        <v>161.88</v>
      </c>
      <c r="Q2739" t="s">
        <v>8317</v>
      </c>
      <c r="R2739" t="s">
        <v>8347</v>
      </c>
      <c r="S2739" s="9">
        <f t="shared" si="128"/>
        <v>41611.917673611111</v>
      </c>
    </row>
    <row r="2740" spans="1:19" ht="43.5" hidden="1" x14ac:dyDescent="0.3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126"/>
        <v>148</v>
      </c>
      <c r="P2740">
        <f t="shared" si="127"/>
        <v>493.13</v>
      </c>
      <c r="Q2740" t="s">
        <v>8317</v>
      </c>
      <c r="R2740" t="s">
        <v>8347</v>
      </c>
      <c r="S2740" s="9">
        <f t="shared" si="128"/>
        <v>42620.143564814818</v>
      </c>
    </row>
    <row r="2741" spans="1:19" ht="43.5" hidden="1" x14ac:dyDescent="0.3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126"/>
        <v>384</v>
      </c>
      <c r="P2741">
        <f t="shared" si="127"/>
        <v>22.12</v>
      </c>
      <c r="Q2741" t="s">
        <v>8317</v>
      </c>
      <c r="R2741" t="s">
        <v>8347</v>
      </c>
      <c r="S2741" s="9">
        <f t="shared" si="128"/>
        <v>41719.887928240743</v>
      </c>
    </row>
    <row r="2742" spans="1:19" ht="43.5" hidden="1" x14ac:dyDescent="0.3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126"/>
        <v>103</v>
      </c>
      <c r="P2742">
        <f t="shared" si="127"/>
        <v>18.239999999999998</v>
      </c>
      <c r="Q2742" t="s">
        <v>8317</v>
      </c>
      <c r="R2742" t="s">
        <v>8347</v>
      </c>
      <c r="S2742" s="9">
        <f t="shared" si="128"/>
        <v>42045.031851851847</v>
      </c>
    </row>
    <row r="2743" spans="1:19" ht="29" hidden="1" x14ac:dyDescent="0.3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126"/>
        <v>0</v>
      </c>
      <c r="P2743">
        <f t="shared" si="127"/>
        <v>8.75</v>
      </c>
      <c r="Q2743" t="s">
        <v>8320</v>
      </c>
      <c r="R2743" t="s">
        <v>8356</v>
      </c>
      <c r="S2743" s="9">
        <f t="shared" si="128"/>
        <v>41911.657430555555</v>
      </c>
    </row>
    <row r="2744" spans="1:19" ht="43.5" hidden="1" x14ac:dyDescent="0.3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126"/>
        <v>29</v>
      </c>
      <c r="P2744">
        <f t="shared" si="127"/>
        <v>40.61</v>
      </c>
      <c r="Q2744" t="s">
        <v>8320</v>
      </c>
      <c r="R2744" t="s">
        <v>8356</v>
      </c>
      <c r="S2744" s="9">
        <f t="shared" si="128"/>
        <v>41030.719756944447</v>
      </c>
    </row>
    <row r="2745" spans="1:19" ht="58" hidden="1" x14ac:dyDescent="0.35">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126"/>
        <v>0</v>
      </c>
      <c r="P2745">
        <f t="shared" si="127"/>
        <v>0</v>
      </c>
      <c r="Q2745" t="s">
        <v>8320</v>
      </c>
      <c r="R2745" t="s">
        <v>8356</v>
      </c>
      <c r="S2745" s="9">
        <f t="shared" si="128"/>
        <v>42632.328784722224</v>
      </c>
    </row>
    <row r="2746" spans="1:19" ht="43.5" hidden="1" x14ac:dyDescent="0.3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126"/>
        <v>5</v>
      </c>
      <c r="P2746">
        <f t="shared" si="127"/>
        <v>37.950000000000003</v>
      </c>
      <c r="Q2746" t="s">
        <v>8320</v>
      </c>
      <c r="R2746" t="s">
        <v>8356</v>
      </c>
      <c r="S2746" s="9">
        <f t="shared" si="128"/>
        <v>40938.062476851854</v>
      </c>
    </row>
    <row r="2747" spans="1:19" ht="43.5" hidden="1" x14ac:dyDescent="0.3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126"/>
        <v>22</v>
      </c>
      <c r="P2747">
        <f t="shared" si="127"/>
        <v>35.729999999999997</v>
      </c>
      <c r="Q2747" t="s">
        <v>8320</v>
      </c>
      <c r="R2747" t="s">
        <v>8356</v>
      </c>
      <c r="S2747" s="9">
        <f t="shared" si="128"/>
        <v>41044.988055555557</v>
      </c>
    </row>
    <row r="2748" spans="1:19" ht="43.5" hidden="1" x14ac:dyDescent="0.3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126"/>
        <v>27</v>
      </c>
      <c r="P2748">
        <f t="shared" si="127"/>
        <v>42.16</v>
      </c>
      <c r="Q2748" t="s">
        <v>8320</v>
      </c>
      <c r="R2748" t="s">
        <v>8356</v>
      </c>
      <c r="S2748" s="9">
        <f t="shared" si="128"/>
        <v>41850.781377314815</v>
      </c>
    </row>
    <row r="2749" spans="1:19" ht="43.5" hidden="1" x14ac:dyDescent="0.3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126"/>
        <v>28</v>
      </c>
      <c r="P2749">
        <f t="shared" si="127"/>
        <v>35</v>
      </c>
      <c r="Q2749" t="s">
        <v>8320</v>
      </c>
      <c r="R2749" t="s">
        <v>8356</v>
      </c>
      <c r="S2749" s="9">
        <f t="shared" si="128"/>
        <v>41044.64811342593</v>
      </c>
    </row>
    <row r="2750" spans="1:19" ht="43.5" hidden="1" x14ac:dyDescent="0.3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126"/>
        <v>1</v>
      </c>
      <c r="P2750">
        <f t="shared" si="127"/>
        <v>13.25</v>
      </c>
      <c r="Q2750" t="s">
        <v>8320</v>
      </c>
      <c r="R2750" t="s">
        <v>8356</v>
      </c>
      <c r="S2750" s="9">
        <f t="shared" si="128"/>
        <v>42585.7106712963</v>
      </c>
    </row>
    <row r="2751" spans="1:19" ht="29" hidden="1" x14ac:dyDescent="0.3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126"/>
        <v>1</v>
      </c>
      <c r="P2751">
        <f t="shared" si="127"/>
        <v>55</v>
      </c>
      <c r="Q2751" t="s">
        <v>8320</v>
      </c>
      <c r="R2751" t="s">
        <v>8356</v>
      </c>
      <c r="S2751" s="9">
        <f t="shared" si="128"/>
        <v>42068.799039351856</v>
      </c>
    </row>
    <row r="2752" spans="1:19" ht="43.5" hidden="1" x14ac:dyDescent="0.3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126"/>
        <v>0</v>
      </c>
      <c r="P2752">
        <f t="shared" si="127"/>
        <v>0</v>
      </c>
      <c r="Q2752" t="s">
        <v>8320</v>
      </c>
      <c r="R2752" t="s">
        <v>8356</v>
      </c>
      <c r="S2752" s="9">
        <f t="shared" si="128"/>
        <v>41078.899826388886</v>
      </c>
    </row>
    <row r="2753" spans="1:19" ht="43.5" hidden="1" x14ac:dyDescent="0.3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126"/>
        <v>0</v>
      </c>
      <c r="P2753">
        <f t="shared" si="127"/>
        <v>0</v>
      </c>
      <c r="Q2753" t="s">
        <v>8320</v>
      </c>
      <c r="R2753" t="s">
        <v>8356</v>
      </c>
      <c r="S2753" s="9">
        <f t="shared" si="128"/>
        <v>41747.887060185189</v>
      </c>
    </row>
    <row r="2754" spans="1:19" ht="43.5" hidden="1" x14ac:dyDescent="0.3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ref="O2754:O2817" si="129">ROUND((E2754/D2754)*100,0)</f>
        <v>11</v>
      </c>
      <c r="P2754">
        <f t="shared" si="127"/>
        <v>39.29</v>
      </c>
      <c r="Q2754" t="s">
        <v>8320</v>
      </c>
      <c r="R2754" t="s">
        <v>8356</v>
      </c>
      <c r="S2754" s="9">
        <f t="shared" si="128"/>
        <v>40855.765092592592</v>
      </c>
    </row>
    <row r="2755" spans="1:19" ht="43.5" hidden="1" x14ac:dyDescent="0.3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si="129"/>
        <v>19</v>
      </c>
      <c r="P2755">
        <f t="shared" ref="P2755:P2818" si="130">IFERROR(ROUND(E2755/L2755,2),0)</f>
        <v>47.5</v>
      </c>
      <c r="Q2755" t="s">
        <v>8320</v>
      </c>
      <c r="R2755" t="s">
        <v>8356</v>
      </c>
      <c r="S2755" s="9">
        <f t="shared" ref="S2755:S2818" si="131">(((J2755/60)/60)/24)+DATE(1970,1,1)</f>
        <v>41117.900729166664</v>
      </c>
    </row>
    <row r="2756" spans="1:19" ht="43.5" hidden="1" x14ac:dyDescent="0.3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129"/>
        <v>0</v>
      </c>
      <c r="P2756">
        <f t="shared" si="130"/>
        <v>0</v>
      </c>
      <c r="Q2756" t="s">
        <v>8320</v>
      </c>
      <c r="R2756" t="s">
        <v>8356</v>
      </c>
      <c r="S2756" s="9">
        <f t="shared" si="131"/>
        <v>41863.636006944449</v>
      </c>
    </row>
    <row r="2757" spans="1:19" ht="43.5" hidden="1" x14ac:dyDescent="0.3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129"/>
        <v>52</v>
      </c>
      <c r="P2757">
        <f t="shared" si="130"/>
        <v>17.329999999999998</v>
      </c>
      <c r="Q2757" t="s">
        <v>8320</v>
      </c>
      <c r="R2757" t="s">
        <v>8356</v>
      </c>
      <c r="S2757" s="9">
        <f t="shared" si="131"/>
        <v>42072.790821759263</v>
      </c>
    </row>
    <row r="2758" spans="1:19" ht="43.5" hidden="1" x14ac:dyDescent="0.3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129"/>
        <v>10</v>
      </c>
      <c r="P2758">
        <f t="shared" si="130"/>
        <v>31.76</v>
      </c>
      <c r="Q2758" t="s">
        <v>8320</v>
      </c>
      <c r="R2758" t="s">
        <v>8356</v>
      </c>
      <c r="S2758" s="9">
        <f t="shared" si="131"/>
        <v>41620.90047453704</v>
      </c>
    </row>
    <row r="2759" spans="1:19" ht="29" hidden="1" x14ac:dyDescent="0.3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129"/>
        <v>1</v>
      </c>
      <c r="P2759">
        <f t="shared" si="130"/>
        <v>5</v>
      </c>
      <c r="Q2759" t="s">
        <v>8320</v>
      </c>
      <c r="R2759" t="s">
        <v>8356</v>
      </c>
      <c r="S2759" s="9">
        <f t="shared" si="131"/>
        <v>42573.65662037037</v>
      </c>
    </row>
    <row r="2760" spans="1:19" ht="58" hidden="1" x14ac:dyDescent="0.3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129"/>
        <v>12</v>
      </c>
      <c r="P2760">
        <f t="shared" si="130"/>
        <v>39</v>
      </c>
      <c r="Q2760" t="s">
        <v>8320</v>
      </c>
      <c r="R2760" t="s">
        <v>8356</v>
      </c>
      <c r="S2760" s="9">
        <f t="shared" si="131"/>
        <v>42639.441932870366</v>
      </c>
    </row>
    <row r="2761" spans="1:19" ht="43.5" hidden="1" x14ac:dyDescent="0.3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129"/>
        <v>11</v>
      </c>
      <c r="P2761">
        <f t="shared" si="130"/>
        <v>52.5</v>
      </c>
      <c r="Q2761" t="s">
        <v>8320</v>
      </c>
      <c r="R2761" t="s">
        <v>8356</v>
      </c>
      <c r="S2761" s="9">
        <f t="shared" si="131"/>
        <v>42524.36650462963</v>
      </c>
    </row>
    <row r="2762" spans="1:19" ht="58" hidden="1" x14ac:dyDescent="0.3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129"/>
        <v>0</v>
      </c>
      <c r="P2762">
        <f t="shared" si="130"/>
        <v>0</v>
      </c>
      <c r="Q2762" t="s">
        <v>8320</v>
      </c>
      <c r="R2762" t="s">
        <v>8356</v>
      </c>
      <c r="S2762" s="9">
        <f t="shared" si="131"/>
        <v>41415.461319444446</v>
      </c>
    </row>
    <row r="2763" spans="1:19" ht="29" hidden="1" x14ac:dyDescent="0.3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129"/>
        <v>1</v>
      </c>
      <c r="P2763">
        <f t="shared" si="130"/>
        <v>9</v>
      </c>
      <c r="Q2763" t="s">
        <v>8320</v>
      </c>
      <c r="R2763" t="s">
        <v>8356</v>
      </c>
      <c r="S2763" s="9">
        <f t="shared" si="131"/>
        <v>41247.063576388886</v>
      </c>
    </row>
    <row r="2764" spans="1:19" ht="43.5" hidden="1" x14ac:dyDescent="0.3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129"/>
        <v>1</v>
      </c>
      <c r="P2764">
        <f t="shared" si="130"/>
        <v>25</v>
      </c>
      <c r="Q2764" t="s">
        <v>8320</v>
      </c>
      <c r="R2764" t="s">
        <v>8356</v>
      </c>
      <c r="S2764" s="9">
        <f t="shared" si="131"/>
        <v>40927.036979166667</v>
      </c>
    </row>
    <row r="2765" spans="1:19" ht="29" hidden="1" x14ac:dyDescent="0.3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129"/>
        <v>0</v>
      </c>
      <c r="P2765">
        <f t="shared" si="130"/>
        <v>30</v>
      </c>
      <c r="Q2765" t="s">
        <v>8320</v>
      </c>
      <c r="R2765" t="s">
        <v>8356</v>
      </c>
      <c r="S2765" s="9">
        <f t="shared" si="131"/>
        <v>41373.579675925925</v>
      </c>
    </row>
    <row r="2766" spans="1:19" ht="43.5" hidden="1" x14ac:dyDescent="0.3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129"/>
        <v>1</v>
      </c>
      <c r="P2766">
        <f t="shared" si="130"/>
        <v>11.25</v>
      </c>
      <c r="Q2766" t="s">
        <v>8320</v>
      </c>
      <c r="R2766" t="s">
        <v>8356</v>
      </c>
      <c r="S2766" s="9">
        <f t="shared" si="131"/>
        <v>41030.292025462964</v>
      </c>
    </row>
    <row r="2767" spans="1:19" ht="43.5" hidden="1" x14ac:dyDescent="0.3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129"/>
        <v>0</v>
      </c>
      <c r="P2767">
        <f t="shared" si="130"/>
        <v>0</v>
      </c>
      <c r="Q2767" t="s">
        <v>8320</v>
      </c>
      <c r="R2767" t="s">
        <v>8356</v>
      </c>
      <c r="S2767" s="9">
        <f t="shared" si="131"/>
        <v>41194.579027777778</v>
      </c>
    </row>
    <row r="2768" spans="1:19" ht="43.5" hidden="1" x14ac:dyDescent="0.3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129"/>
        <v>2</v>
      </c>
      <c r="P2768">
        <f t="shared" si="130"/>
        <v>25</v>
      </c>
      <c r="Q2768" t="s">
        <v>8320</v>
      </c>
      <c r="R2768" t="s">
        <v>8356</v>
      </c>
      <c r="S2768" s="9">
        <f t="shared" si="131"/>
        <v>40736.668032407404</v>
      </c>
    </row>
    <row r="2769" spans="1:19" ht="43.5" hidden="1" x14ac:dyDescent="0.3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129"/>
        <v>1</v>
      </c>
      <c r="P2769">
        <f t="shared" si="130"/>
        <v>11.33</v>
      </c>
      <c r="Q2769" t="s">
        <v>8320</v>
      </c>
      <c r="R2769" t="s">
        <v>8356</v>
      </c>
      <c r="S2769" s="9">
        <f t="shared" si="131"/>
        <v>42172.958912037036</v>
      </c>
    </row>
    <row r="2770" spans="1:19" ht="43.5" hidden="1" x14ac:dyDescent="0.3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129"/>
        <v>14</v>
      </c>
      <c r="P2770">
        <f t="shared" si="130"/>
        <v>29.47</v>
      </c>
      <c r="Q2770" t="s">
        <v>8320</v>
      </c>
      <c r="R2770" t="s">
        <v>8356</v>
      </c>
      <c r="S2770" s="9">
        <f t="shared" si="131"/>
        <v>40967.614849537036</v>
      </c>
    </row>
    <row r="2771" spans="1:19" ht="43.5" hidden="1" x14ac:dyDescent="0.3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129"/>
        <v>0</v>
      </c>
      <c r="P2771">
        <f t="shared" si="130"/>
        <v>1</v>
      </c>
      <c r="Q2771" t="s">
        <v>8320</v>
      </c>
      <c r="R2771" t="s">
        <v>8356</v>
      </c>
      <c r="S2771" s="9">
        <f t="shared" si="131"/>
        <v>41745.826273148145</v>
      </c>
    </row>
    <row r="2772" spans="1:19" ht="43.5" hidden="1" x14ac:dyDescent="0.3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129"/>
        <v>10</v>
      </c>
      <c r="P2772">
        <f t="shared" si="130"/>
        <v>63.1</v>
      </c>
      <c r="Q2772" t="s">
        <v>8320</v>
      </c>
      <c r="R2772" t="s">
        <v>8356</v>
      </c>
      <c r="S2772" s="9">
        <f t="shared" si="131"/>
        <v>41686.705208333333</v>
      </c>
    </row>
    <row r="2773" spans="1:19" ht="43.5" hidden="1" x14ac:dyDescent="0.3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129"/>
        <v>0</v>
      </c>
      <c r="P2773">
        <f t="shared" si="130"/>
        <v>0</v>
      </c>
      <c r="Q2773" t="s">
        <v>8320</v>
      </c>
      <c r="R2773" t="s">
        <v>8356</v>
      </c>
      <c r="S2773" s="9">
        <f t="shared" si="131"/>
        <v>41257.531712962962</v>
      </c>
    </row>
    <row r="2774" spans="1:19" ht="43.5" hidden="1" x14ac:dyDescent="0.3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129"/>
        <v>0</v>
      </c>
      <c r="P2774">
        <f t="shared" si="130"/>
        <v>0</v>
      </c>
      <c r="Q2774" t="s">
        <v>8320</v>
      </c>
      <c r="R2774" t="s">
        <v>8356</v>
      </c>
      <c r="S2774" s="9">
        <f t="shared" si="131"/>
        <v>41537.869143518517</v>
      </c>
    </row>
    <row r="2775" spans="1:19" ht="43.5" hidden="1" x14ac:dyDescent="0.3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129"/>
        <v>0</v>
      </c>
      <c r="P2775">
        <f t="shared" si="130"/>
        <v>1</v>
      </c>
      <c r="Q2775" t="s">
        <v>8320</v>
      </c>
      <c r="R2775" t="s">
        <v>8356</v>
      </c>
      <c r="S2775" s="9">
        <f t="shared" si="131"/>
        <v>42474.86482638889</v>
      </c>
    </row>
    <row r="2776" spans="1:19" ht="43.5" hidden="1" x14ac:dyDescent="0.3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129"/>
        <v>14</v>
      </c>
      <c r="P2776">
        <f t="shared" si="130"/>
        <v>43.85</v>
      </c>
      <c r="Q2776" t="s">
        <v>8320</v>
      </c>
      <c r="R2776" t="s">
        <v>8356</v>
      </c>
      <c r="S2776" s="9">
        <f t="shared" si="131"/>
        <v>41311.126481481479</v>
      </c>
    </row>
    <row r="2777" spans="1:19" ht="43.5" hidden="1" x14ac:dyDescent="0.3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129"/>
        <v>3</v>
      </c>
      <c r="P2777">
        <f t="shared" si="130"/>
        <v>75</v>
      </c>
      <c r="Q2777" t="s">
        <v>8320</v>
      </c>
      <c r="R2777" t="s">
        <v>8356</v>
      </c>
      <c r="S2777" s="9">
        <f t="shared" si="131"/>
        <v>40863.013356481482</v>
      </c>
    </row>
    <row r="2778" spans="1:19" ht="58" hidden="1" x14ac:dyDescent="0.3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129"/>
        <v>8</v>
      </c>
      <c r="P2778">
        <f t="shared" si="130"/>
        <v>45.97</v>
      </c>
      <c r="Q2778" t="s">
        <v>8320</v>
      </c>
      <c r="R2778" t="s">
        <v>8356</v>
      </c>
      <c r="S2778" s="9">
        <f t="shared" si="131"/>
        <v>42136.297175925924</v>
      </c>
    </row>
    <row r="2779" spans="1:19" ht="43.5" hidden="1" x14ac:dyDescent="0.3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129"/>
        <v>0</v>
      </c>
      <c r="P2779">
        <f t="shared" si="130"/>
        <v>10</v>
      </c>
      <c r="Q2779" t="s">
        <v>8320</v>
      </c>
      <c r="R2779" t="s">
        <v>8356</v>
      </c>
      <c r="S2779" s="9">
        <f t="shared" si="131"/>
        <v>42172.669027777782</v>
      </c>
    </row>
    <row r="2780" spans="1:19" ht="58" hidden="1" x14ac:dyDescent="0.3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129"/>
        <v>26</v>
      </c>
      <c r="P2780">
        <f t="shared" si="130"/>
        <v>93.67</v>
      </c>
      <c r="Q2780" t="s">
        <v>8320</v>
      </c>
      <c r="R2780" t="s">
        <v>8356</v>
      </c>
      <c r="S2780" s="9">
        <f t="shared" si="131"/>
        <v>41846.978078703702</v>
      </c>
    </row>
    <row r="2781" spans="1:19" ht="43.5" hidden="1" x14ac:dyDescent="0.3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129"/>
        <v>2</v>
      </c>
      <c r="P2781">
        <f t="shared" si="130"/>
        <v>53</v>
      </c>
      <c r="Q2781" t="s">
        <v>8320</v>
      </c>
      <c r="R2781" t="s">
        <v>8356</v>
      </c>
      <c r="S2781" s="9">
        <f t="shared" si="131"/>
        <v>42300.585891203707</v>
      </c>
    </row>
    <row r="2782" spans="1:19" ht="29" hidden="1" x14ac:dyDescent="0.3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129"/>
        <v>0</v>
      </c>
      <c r="P2782">
        <f t="shared" si="130"/>
        <v>0</v>
      </c>
      <c r="Q2782" t="s">
        <v>8320</v>
      </c>
      <c r="R2782" t="s">
        <v>8356</v>
      </c>
      <c r="S2782" s="9">
        <f t="shared" si="131"/>
        <v>42774.447777777779</v>
      </c>
    </row>
    <row r="2783" spans="1:19" ht="43.5" hidden="1" x14ac:dyDescent="0.3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129"/>
        <v>105</v>
      </c>
      <c r="P2783">
        <f t="shared" si="130"/>
        <v>47</v>
      </c>
      <c r="Q2783" t="s">
        <v>8315</v>
      </c>
      <c r="R2783" t="s">
        <v>8316</v>
      </c>
      <c r="S2783" s="9">
        <f t="shared" si="131"/>
        <v>42018.94159722222</v>
      </c>
    </row>
    <row r="2784" spans="1:19" ht="29" hidden="1" x14ac:dyDescent="0.3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129"/>
        <v>120</v>
      </c>
      <c r="P2784">
        <f t="shared" si="130"/>
        <v>66.67</v>
      </c>
      <c r="Q2784" t="s">
        <v>8315</v>
      </c>
      <c r="R2784" t="s">
        <v>8316</v>
      </c>
      <c r="S2784" s="9">
        <f t="shared" si="131"/>
        <v>42026.924976851849</v>
      </c>
    </row>
    <row r="2785" spans="1:19" ht="43.5" hidden="1" x14ac:dyDescent="0.3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129"/>
        <v>115</v>
      </c>
      <c r="P2785">
        <f t="shared" si="130"/>
        <v>18.77</v>
      </c>
      <c r="Q2785" t="s">
        <v>8315</v>
      </c>
      <c r="R2785" t="s">
        <v>8316</v>
      </c>
      <c r="S2785" s="9">
        <f t="shared" si="131"/>
        <v>42103.535254629634</v>
      </c>
    </row>
    <row r="2786" spans="1:19" ht="43.5" hidden="1" x14ac:dyDescent="0.3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129"/>
        <v>119</v>
      </c>
      <c r="P2786">
        <f t="shared" si="130"/>
        <v>66.11</v>
      </c>
      <c r="Q2786" t="s">
        <v>8315</v>
      </c>
      <c r="R2786" t="s">
        <v>8316</v>
      </c>
      <c r="S2786" s="9">
        <f t="shared" si="131"/>
        <v>41920.787534722222</v>
      </c>
    </row>
    <row r="2787" spans="1:19" ht="43.5" hidden="1" x14ac:dyDescent="0.3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129"/>
        <v>105</v>
      </c>
      <c r="P2787">
        <f t="shared" si="130"/>
        <v>36.86</v>
      </c>
      <c r="Q2787" t="s">
        <v>8315</v>
      </c>
      <c r="R2787" t="s">
        <v>8316</v>
      </c>
      <c r="S2787" s="9">
        <f t="shared" si="131"/>
        <v>42558.189432870371</v>
      </c>
    </row>
    <row r="2788" spans="1:19" ht="29" hidden="1" x14ac:dyDescent="0.3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129"/>
        <v>118</v>
      </c>
      <c r="P2788">
        <f t="shared" si="130"/>
        <v>39.81</v>
      </c>
      <c r="Q2788" t="s">
        <v>8315</v>
      </c>
      <c r="R2788" t="s">
        <v>8316</v>
      </c>
      <c r="S2788" s="9">
        <f t="shared" si="131"/>
        <v>41815.569212962961</v>
      </c>
    </row>
    <row r="2789" spans="1:19" ht="43.5" hidden="1" x14ac:dyDescent="0.3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129"/>
        <v>120</v>
      </c>
      <c r="P2789">
        <f t="shared" si="130"/>
        <v>31.5</v>
      </c>
      <c r="Q2789" t="s">
        <v>8315</v>
      </c>
      <c r="R2789" t="s">
        <v>8316</v>
      </c>
      <c r="S2789" s="9">
        <f t="shared" si="131"/>
        <v>41808.198518518519</v>
      </c>
    </row>
    <row r="2790" spans="1:19" ht="43.5" hidden="1" x14ac:dyDescent="0.3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129"/>
        <v>103</v>
      </c>
      <c r="P2790">
        <f t="shared" si="130"/>
        <v>102.5</v>
      </c>
      <c r="Q2790" t="s">
        <v>8315</v>
      </c>
      <c r="R2790" t="s">
        <v>8316</v>
      </c>
      <c r="S2790" s="9">
        <f t="shared" si="131"/>
        <v>42550.701886574068</v>
      </c>
    </row>
    <row r="2791" spans="1:19" ht="29" hidden="1" x14ac:dyDescent="0.3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129"/>
        <v>101</v>
      </c>
      <c r="P2791">
        <f t="shared" si="130"/>
        <v>126.46</v>
      </c>
      <c r="Q2791" t="s">
        <v>8315</v>
      </c>
      <c r="R2791" t="s">
        <v>8316</v>
      </c>
      <c r="S2791" s="9">
        <f t="shared" si="131"/>
        <v>42056.013124999998</v>
      </c>
    </row>
    <row r="2792" spans="1:19" ht="43.5" hidden="1" x14ac:dyDescent="0.3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129"/>
        <v>105</v>
      </c>
      <c r="P2792">
        <f t="shared" si="130"/>
        <v>47.88</v>
      </c>
      <c r="Q2792" t="s">
        <v>8315</v>
      </c>
      <c r="R2792" t="s">
        <v>8316</v>
      </c>
      <c r="S2792" s="9">
        <f t="shared" si="131"/>
        <v>42016.938692129625</v>
      </c>
    </row>
    <row r="2793" spans="1:19" ht="58" hidden="1" x14ac:dyDescent="0.3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129"/>
        <v>103</v>
      </c>
      <c r="P2793">
        <f t="shared" si="130"/>
        <v>73.209999999999994</v>
      </c>
      <c r="Q2793" t="s">
        <v>8315</v>
      </c>
      <c r="R2793" t="s">
        <v>8316</v>
      </c>
      <c r="S2793" s="9">
        <f t="shared" si="131"/>
        <v>42591.899988425925</v>
      </c>
    </row>
    <row r="2794" spans="1:19" ht="43.5" hidden="1" x14ac:dyDescent="0.3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129"/>
        <v>108</v>
      </c>
      <c r="P2794">
        <f t="shared" si="130"/>
        <v>89.67</v>
      </c>
      <c r="Q2794" t="s">
        <v>8315</v>
      </c>
      <c r="R2794" t="s">
        <v>8316</v>
      </c>
      <c r="S2794" s="9">
        <f t="shared" si="131"/>
        <v>42183.231006944443</v>
      </c>
    </row>
    <row r="2795" spans="1:19" ht="58" hidden="1" x14ac:dyDescent="0.3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129"/>
        <v>111</v>
      </c>
      <c r="P2795">
        <f t="shared" si="130"/>
        <v>151.46</v>
      </c>
      <c r="Q2795" t="s">
        <v>8315</v>
      </c>
      <c r="R2795" t="s">
        <v>8316</v>
      </c>
      <c r="S2795" s="9">
        <f t="shared" si="131"/>
        <v>42176.419039351851</v>
      </c>
    </row>
    <row r="2796" spans="1:19" ht="58" hidden="1" x14ac:dyDescent="0.35">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129"/>
        <v>150</v>
      </c>
      <c r="P2796">
        <f t="shared" si="130"/>
        <v>25</v>
      </c>
      <c r="Q2796" t="s">
        <v>8315</v>
      </c>
      <c r="R2796" t="s">
        <v>8316</v>
      </c>
      <c r="S2796" s="9">
        <f t="shared" si="131"/>
        <v>42416.691655092596</v>
      </c>
    </row>
    <row r="2797" spans="1:19" ht="43.5" hidden="1" x14ac:dyDescent="0.3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129"/>
        <v>104</v>
      </c>
      <c r="P2797">
        <f t="shared" si="130"/>
        <v>36.5</v>
      </c>
      <c r="Q2797" t="s">
        <v>8315</v>
      </c>
      <c r="R2797" t="s">
        <v>8316</v>
      </c>
      <c r="S2797" s="9">
        <f t="shared" si="131"/>
        <v>41780.525937500002</v>
      </c>
    </row>
    <row r="2798" spans="1:19" ht="43.5" hidden="1" x14ac:dyDescent="0.3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129"/>
        <v>116</v>
      </c>
      <c r="P2798">
        <f t="shared" si="130"/>
        <v>44</v>
      </c>
      <c r="Q2798" t="s">
        <v>8315</v>
      </c>
      <c r="R2798" t="s">
        <v>8316</v>
      </c>
      <c r="S2798" s="9">
        <f t="shared" si="131"/>
        <v>41795.528101851851</v>
      </c>
    </row>
    <row r="2799" spans="1:19" ht="43.5" hidden="1" x14ac:dyDescent="0.3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129"/>
        <v>103</v>
      </c>
      <c r="P2799">
        <f t="shared" si="130"/>
        <v>87.36</v>
      </c>
      <c r="Q2799" t="s">
        <v>8315</v>
      </c>
      <c r="R2799" t="s">
        <v>8316</v>
      </c>
      <c r="S2799" s="9">
        <f t="shared" si="131"/>
        <v>41798.94027777778</v>
      </c>
    </row>
    <row r="2800" spans="1:19" ht="58" hidden="1" x14ac:dyDescent="0.3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129"/>
        <v>101</v>
      </c>
      <c r="P2800">
        <f t="shared" si="130"/>
        <v>36.47</v>
      </c>
      <c r="Q2800" t="s">
        <v>8315</v>
      </c>
      <c r="R2800" t="s">
        <v>8316</v>
      </c>
      <c r="S2800" s="9">
        <f t="shared" si="131"/>
        <v>42201.675011574072</v>
      </c>
    </row>
    <row r="2801" spans="1:19" ht="58" hidden="1" x14ac:dyDescent="0.3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129"/>
        <v>117</v>
      </c>
      <c r="P2801">
        <f t="shared" si="130"/>
        <v>44.86</v>
      </c>
      <c r="Q2801" t="s">
        <v>8315</v>
      </c>
      <c r="R2801" t="s">
        <v>8316</v>
      </c>
      <c r="S2801" s="9">
        <f t="shared" si="131"/>
        <v>42507.264699074076</v>
      </c>
    </row>
    <row r="2802" spans="1:19" ht="43.5" hidden="1" x14ac:dyDescent="0.3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129"/>
        <v>133</v>
      </c>
      <c r="P2802">
        <f t="shared" si="130"/>
        <v>42.9</v>
      </c>
      <c r="Q2802" t="s">
        <v>8315</v>
      </c>
      <c r="R2802" t="s">
        <v>8316</v>
      </c>
      <c r="S2802" s="9">
        <f t="shared" si="131"/>
        <v>41948.552847222221</v>
      </c>
    </row>
    <row r="2803" spans="1:19" ht="43.5" hidden="1" x14ac:dyDescent="0.3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129"/>
        <v>133</v>
      </c>
      <c r="P2803">
        <f t="shared" si="130"/>
        <v>51.23</v>
      </c>
      <c r="Q2803" t="s">
        <v>8315</v>
      </c>
      <c r="R2803" t="s">
        <v>8316</v>
      </c>
      <c r="S2803" s="9">
        <f t="shared" si="131"/>
        <v>41900.243159722224</v>
      </c>
    </row>
    <row r="2804" spans="1:19" ht="43.5" hidden="1" x14ac:dyDescent="0.3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129"/>
        <v>102</v>
      </c>
      <c r="P2804">
        <f t="shared" si="130"/>
        <v>33.94</v>
      </c>
      <c r="Q2804" t="s">
        <v>8315</v>
      </c>
      <c r="R2804" t="s">
        <v>8316</v>
      </c>
      <c r="S2804" s="9">
        <f t="shared" si="131"/>
        <v>42192.64707175926</v>
      </c>
    </row>
    <row r="2805" spans="1:19" ht="43.5" hidden="1" x14ac:dyDescent="0.3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129"/>
        <v>128</v>
      </c>
      <c r="P2805">
        <f t="shared" si="130"/>
        <v>90.74</v>
      </c>
      <c r="Q2805" t="s">
        <v>8315</v>
      </c>
      <c r="R2805" t="s">
        <v>8316</v>
      </c>
      <c r="S2805" s="9">
        <f t="shared" si="131"/>
        <v>42158.065694444449</v>
      </c>
    </row>
    <row r="2806" spans="1:19" ht="43.5" hidden="1" x14ac:dyDescent="0.3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129"/>
        <v>115</v>
      </c>
      <c r="P2806">
        <f t="shared" si="130"/>
        <v>50</v>
      </c>
      <c r="Q2806" t="s">
        <v>8315</v>
      </c>
      <c r="R2806" t="s">
        <v>8316</v>
      </c>
      <c r="S2806" s="9">
        <f t="shared" si="131"/>
        <v>41881.453587962962</v>
      </c>
    </row>
    <row r="2807" spans="1:19" ht="58" hidden="1" x14ac:dyDescent="0.3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129"/>
        <v>110</v>
      </c>
      <c r="P2807">
        <f t="shared" si="130"/>
        <v>24.44</v>
      </c>
      <c r="Q2807" t="s">
        <v>8315</v>
      </c>
      <c r="R2807" t="s">
        <v>8316</v>
      </c>
      <c r="S2807" s="9">
        <f t="shared" si="131"/>
        <v>42213.505474537036</v>
      </c>
    </row>
    <row r="2808" spans="1:19" ht="43.5" hidden="1" x14ac:dyDescent="0.3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129"/>
        <v>112</v>
      </c>
      <c r="P2808">
        <f t="shared" si="130"/>
        <v>44.25</v>
      </c>
      <c r="Q2808" t="s">
        <v>8315</v>
      </c>
      <c r="R2808" t="s">
        <v>8316</v>
      </c>
      <c r="S2808" s="9">
        <f t="shared" si="131"/>
        <v>42185.267245370371</v>
      </c>
    </row>
    <row r="2809" spans="1:19" hidden="1" x14ac:dyDescent="0.3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129"/>
        <v>126</v>
      </c>
      <c r="P2809">
        <f t="shared" si="130"/>
        <v>67.739999999999995</v>
      </c>
      <c r="Q2809" t="s">
        <v>8315</v>
      </c>
      <c r="R2809" t="s">
        <v>8316</v>
      </c>
      <c r="S2809" s="9">
        <f t="shared" si="131"/>
        <v>42154.873124999998</v>
      </c>
    </row>
    <row r="2810" spans="1:19" ht="58" hidden="1" x14ac:dyDescent="0.3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129"/>
        <v>100</v>
      </c>
      <c r="P2810">
        <f t="shared" si="130"/>
        <v>65.38</v>
      </c>
      <c r="Q2810" t="s">
        <v>8315</v>
      </c>
      <c r="R2810" t="s">
        <v>8316</v>
      </c>
      <c r="S2810" s="9">
        <f t="shared" si="131"/>
        <v>42208.84646990741</v>
      </c>
    </row>
    <row r="2811" spans="1:19" ht="43.5" hidden="1" x14ac:dyDescent="0.3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129"/>
        <v>102</v>
      </c>
      <c r="P2811">
        <f t="shared" si="130"/>
        <v>121.9</v>
      </c>
      <c r="Q2811" t="s">
        <v>8315</v>
      </c>
      <c r="R2811" t="s">
        <v>8316</v>
      </c>
      <c r="S2811" s="9">
        <f t="shared" si="131"/>
        <v>42451.496817129635</v>
      </c>
    </row>
    <row r="2812" spans="1:19" ht="43.5" hidden="1" x14ac:dyDescent="0.3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129"/>
        <v>108</v>
      </c>
      <c r="P2812">
        <f t="shared" si="130"/>
        <v>47.46</v>
      </c>
      <c r="Q2812" t="s">
        <v>8315</v>
      </c>
      <c r="R2812" t="s">
        <v>8316</v>
      </c>
      <c r="S2812" s="9">
        <f t="shared" si="131"/>
        <v>41759.13962962963</v>
      </c>
    </row>
    <row r="2813" spans="1:19" ht="43.5" hidden="1" x14ac:dyDescent="0.3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129"/>
        <v>100</v>
      </c>
      <c r="P2813">
        <f t="shared" si="130"/>
        <v>92.84</v>
      </c>
      <c r="Q2813" t="s">
        <v>8315</v>
      </c>
      <c r="R2813" t="s">
        <v>8316</v>
      </c>
      <c r="S2813" s="9">
        <f t="shared" si="131"/>
        <v>42028.496562500004</v>
      </c>
    </row>
    <row r="2814" spans="1:19" ht="43.5" hidden="1" x14ac:dyDescent="0.3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129"/>
        <v>113</v>
      </c>
      <c r="P2814">
        <f t="shared" si="130"/>
        <v>68.25</v>
      </c>
      <c r="Q2814" t="s">
        <v>8315</v>
      </c>
      <c r="R2814" t="s">
        <v>8316</v>
      </c>
      <c r="S2814" s="9">
        <f t="shared" si="131"/>
        <v>42054.74418981481</v>
      </c>
    </row>
    <row r="2815" spans="1:19" ht="43.5" hidden="1" x14ac:dyDescent="0.3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129"/>
        <v>128</v>
      </c>
      <c r="P2815">
        <f t="shared" si="130"/>
        <v>37.21</v>
      </c>
      <c r="Q2815" t="s">
        <v>8315</v>
      </c>
      <c r="R2815" t="s">
        <v>8316</v>
      </c>
      <c r="S2815" s="9">
        <f t="shared" si="131"/>
        <v>42693.742604166662</v>
      </c>
    </row>
    <row r="2816" spans="1:19" ht="43.5" hidden="1" x14ac:dyDescent="0.3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129"/>
        <v>108</v>
      </c>
      <c r="P2816">
        <f t="shared" si="130"/>
        <v>25.25</v>
      </c>
      <c r="Q2816" t="s">
        <v>8315</v>
      </c>
      <c r="R2816" t="s">
        <v>8316</v>
      </c>
      <c r="S2816" s="9">
        <f t="shared" si="131"/>
        <v>42103.399479166663</v>
      </c>
    </row>
    <row r="2817" spans="1:19" ht="43.5" hidden="1" x14ac:dyDescent="0.3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129"/>
        <v>242</v>
      </c>
      <c r="P2817">
        <f t="shared" si="130"/>
        <v>43.21</v>
      </c>
      <c r="Q2817" t="s">
        <v>8315</v>
      </c>
      <c r="R2817" t="s">
        <v>8316</v>
      </c>
      <c r="S2817" s="9">
        <f t="shared" si="131"/>
        <v>42559.776724537034</v>
      </c>
    </row>
    <row r="2818" spans="1:19" ht="43.5" hidden="1" x14ac:dyDescent="0.3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ref="O2818:O2881" si="132">ROUND((E2818/D2818)*100,0)</f>
        <v>142</v>
      </c>
      <c r="P2818">
        <f t="shared" si="130"/>
        <v>25.13</v>
      </c>
      <c r="Q2818" t="s">
        <v>8315</v>
      </c>
      <c r="R2818" t="s">
        <v>8316</v>
      </c>
      <c r="S2818" s="9">
        <f t="shared" si="131"/>
        <v>42188.467499999999</v>
      </c>
    </row>
    <row r="2819" spans="1:19" ht="58" hidden="1" x14ac:dyDescent="0.3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si="132"/>
        <v>130</v>
      </c>
      <c r="P2819">
        <f t="shared" ref="P2819:P2882" si="133">IFERROR(ROUND(E2819/L2819,2),0)</f>
        <v>23.64</v>
      </c>
      <c r="Q2819" t="s">
        <v>8315</v>
      </c>
      <c r="R2819" t="s">
        <v>8316</v>
      </c>
      <c r="S2819" s="9">
        <f t="shared" ref="S2819:S2882" si="134">(((J2819/60)/60)/24)+DATE(1970,1,1)</f>
        <v>42023.634976851856</v>
      </c>
    </row>
    <row r="2820" spans="1:19" ht="43.5" hidden="1" x14ac:dyDescent="0.3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132"/>
        <v>106</v>
      </c>
      <c r="P2820">
        <f t="shared" si="133"/>
        <v>103.95</v>
      </c>
      <c r="Q2820" t="s">
        <v>8315</v>
      </c>
      <c r="R2820" t="s">
        <v>8316</v>
      </c>
      <c r="S2820" s="9">
        <f t="shared" si="134"/>
        <v>42250.598217592589</v>
      </c>
    </row>
    <row r="2821" spans="1:19" ht="43.5" hidden="1" x14ac:dyDescent="0.3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132"/>
        <v>105</v>
      </c>
      <c r="P2821">
        <f t="shared" si="133"/>
        <v>50.38</v>
      </c>
      <c r="Q2821" t="s">
        <v>8315</v>
      </c>
      <c r="R2821" t="s">
        <v>8316</v>
      </c>
      <c r="S2821" s="9">
        <f t="shared" si="134"/>
        <v>42139.525567129633</v>
      </c>
    </row>
    <row r="2822" spans="1:19" ht="43.5" hidden="1" x14ac:dyDescent="0.3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132"/>
        <v>136</v>
      </c>
      <c r="P2822">
        <f t="shared" si="133"/>
        <v>13.6</v>
      </c>
      <c r="Q2822" t="s">
        <v>8315</v>
      </c>
      <c r="R2822" t="s">
        <v>8316</v>
      </c>
      <c r="S2822" s="9">
        <f t="shared" si="134"/>
        <v>42401.610983796301</v>
      </c>
    </row>
    <row r="2823" spans="1:19" ht="58" hidden="1" x14ac:dyDescent="0.3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132"/>
        <v>100</v>
      </c>
      <c r="P2823">
        <f t="shared" si="133"/>
        <v>28.57</v>
      </c>
      <c r="Q2823" t="s">
        <v>8315</v>
      </c>
      <c r="R2823" t="s">
        <v>8316</v>
      </c>
      <c r="S2823" s="9">
        <f t="shared" si="134"/>
        <v>41875.922858796301</v>
      </c>
    </row>
    <row r="2824" spans="1:19" ht="58" hidden="1" x14ac:dyDescent="0.3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132"/>
        <v>100</v>
      </c>
      <c r="P2824">
        <f t="shared" si="133"/>
        <v>63.83</v>
      </c>
      <c r="Q2824" t="s">
        <v>8315</v>
      </c>
      <c r="R2824" t="s">
        <v>8316</v>
      </c>
      <c r="S2824" s="9">
        <f t="shared" si="134"/>
        <v>42060.683935185181</v>
      </c>
    </row>
    <row r="2825" spans="1:19" ht="58" hidden="1" x14ac:dyDescent="0.3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132"/>
        <v>124</v>
      </c>
      <c r="P2825">
        <f t="shared" si="133"/>
        <v>8.86</v>
      </c>
      <c r="Q2825" t="s">
        <v>8315</v>
      </c>
      <c r="R2825" t="s">
        <v>8316</v>
      </c>
      <c r="S2825" s="9">
        <f t="shared" si="134"/>
        <v>42067.011643518519</v>
      </c>
    </row>
    <row r="2826" spans="1:19" ht="43.5" hidden="1" x14ac:dyDescent="0.3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132"/>
        <v>117</v>
      </c>
      <c r="P2826">
        <f t="shared" si="133"/>
        <v>50.67</v>
      </c>
      <c r="Q2826" t="s">
        <v>8315</v>
      </c>
      <c r="R2826" t="s">
        <v>8316</v>
      </c>
      <c r="S2826" s="9">
        <f t="shared" si="134"/>
        <v>42136.270787037036</v>
      </c>
    </row>
    <row r="2827" spans="1:19" ht="58" hidden="1" x14ac:dyDescent="0.3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132"/>
        <v>103</v>
      </c>
      <c r="P2827">
        <f t="shared" si="133"/>
        <v>60.78</v>
      </c>
      <c r="Q2827" t="s">
        <v>8315</v>
      </c>
      <c r="R2827" t="s">
        <v>8316</v>
      </c>
      <c r="S2827" s="9">
        <f t="shared" si="134"/>
        <v>42312.792662037042</v>
      </c>
    </row>
    <row r="2828" spans="1:19" ht="58" hidden="1" x14ac:dyDescent="0.3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132"/>
        <v>108</v>
      </c>
      <c r="P2828">
        <f t="shared" si="133"/>
        <v>113.42</v>
      </c>
      <c r="Q2828" t="s">
        <v>8315</v>
      </c>
      <c r="R2828" t="s">
        <v>8316</v>
      </c>
      <c r="S2828" s="9">
        <f t="shared" si="134"/>
        <v>42171.034861111111</v>
      </c>
    </row>
    <row r="2829" spans="1:19" ht="58" hidden="1" x14ac:dyDescent="0.3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132"/>
        <v>120</v>
      </c>
      <c r="P2829">
        <f t="shared" si="133"/>
        <v>104.57</v>
      </c>
      <c r="Q2829" t="s">
        <v>8315</v>
      </c>
      <c r="R2829" t="s">
        <v>8316</v>
      </c>
      <c r="S2829" s="9">
        <f t="shared" si="134"/>
        <v>42494.683634259258</v>
      </c>
    </row>
    <row r="2830" spans="1:19" ht="43.5" hidden="1" x14ac:dyDescent="0.3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132"/>
        <v>100</v>
      </c>
      <c r="P2830">
        <f t="shared" si="133"/>
        <v>98.31</v>
      </c>
      <c r="Q2830" t="s">
        <v>8315</v>
      </c>
      <c r="R2830" t="s">
        <v>8316</v>
      </c>
      <c r="S2830" s="9">
        <f t="shared" si="134"/>
        <v>42254.264687499999</v>
      </c>
    </row>
    <row r="2831" spans="1:19" ht="43.5" hidden="1" x14ac:dyDescent="0.3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132"/>
        <v>107</v>
      </c>
      <c r="P2831">
        <f t="shared" si="133"/>
        <v>35.04</v>
      </c>
      <c r="Q2831" t="s">
        <v>8315</v>
      </c>
      <c r="R2831" t="s">
        <v>8316</v>
      </c>
      <c r="S2831" s="9">
        <f t="shared" si="134"/>
        <v>42495.434236111112</v>
      </c>
    </row>
    <row r="2832" spans="1:19" ht="29" hidden="1" x14ac:dyDescent="0.3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132"/>
        <v>100</v>
      </c>
      <c r="P2832">
        <f t="shared" si="133"/>
        <v>272.73</v>
      </c>
      <c r="Q2832" t="s">
        <v>8315</v>
      </c>
      <c r="R2832" t="s">
        <v>8316</v>
      </c>
      <c r="S2832" s="9">
        <f t="shared" si="134"/>
        <v>41758.839675925927</v>
      </c>
    </row>
    <row r="2833" spans="1:19" ht="43.5" hidden="1" x14ac:dyDescent="0.3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132"/>
        <v>111</v>
      </c>
      <c r="P2833">
        <f t="shared" si="133"/>
        <v>63.85</v>
      </c>
      <c r="Q2833" t="s">
        <v>8315</v>
      </c>
      <c r="R2833" t="s">
        <v>8316</v>
      </c>
      <c r="S2833" s="9">
        <f t="shared" si="134"/>
        <v>42171.824884259258</v>
      </c>
    </row>
    <row r="2834" spans="1:19" ht="58" hidden="1" x14ac:dyDescent="0.3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132"/>
        <v>115</v>
      </c>
      <c r="P2834">
        <f t="shared" si="133"/>
        <v>30.19</v>
      </c>
      <c r="Q2834" t="s">
        <v>8315</v>
      </c>
      <c r="R2834" t="s">
        <v>8316</v>
      </c>
      <c r="S2834" s="9">
        <f t="shared" si="134"/>
        <v>41938.709421296298</v>
      </c>
    </row>
    <row r="2835" spans="1:19" hidden="1" x14ac:dyDescent="0.3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132"/>
        <v>108</v>
      </c>
      <c r="P2835">
        <f t="shared" si="133"/>
        <v>83.51</v>
      </c>
      <c r="Q2835" t="s">
        <v>8315</v>
      </c>
      <c r="R2835" t="s">
        <v>8316</v>
      </c>
      <c r="S2835" s="9">
        <f t="shared" si="134"/>
        <v>42268.127696759257</v>
      </c>
    </row>
    <row r="2836" spans="1:19" ht="43.5" hidden="1" x14ac:dyDescent="0.3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132"/>
        <v>170</v>
      </c>
      <c r="P2836">
        <f t="shared" si="133"/>
        <v>64.760000000000005</v>
      </c>
      <c r="Q2836" t="s">
        <v>8315</v>
      </c>
      <c r="R2836" t="s">
        <v>8316</v>
      </c>
      <c r="S2836" s="9">
        <f t="shared" si="134"/>
        <v>42019.959837962961</v>
      </c>
    </row>
    <row r="2837" spans="1:19" ht="43.5" hidden="1" x14ac:dyDescent="0.3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132"/>
        <v>187</v>
      </c>
      <c r="P2837">
        <f t="shared" si="133"/>
        <v>20.12</v>
      </c>
      <c r="Q2837" t="s">
        <v>8315</v>
      </c>
      <c r="R2837" t="s">
        <v>8316</v>
      </c>
      <c r="S2837" s="9">
        <f t="shared" si="134"/>
        <v>42313.703900462962</v>
      </c>
    </row>
    <row r="2838" spans="1:19" ht="58" hidden="1" x14ac:dyDescent="0.3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132"/>
        <v>108</v>
      </c>
      <c r="P2838">
        <f t="shared" si="133"/>
        <v>44.09</v>
      </c>
      <c r="Q2838" t="s">
        <v>8315</v>
      </c>
      <c r="R2838" t="s">
        <v>8316</v>
      </c>
      <c r="S2838" s="9">
        <f t="shared" si="134"/>
        <v>42746.261782407411</v>
      </c>
    </row>
    <row r="2839" spans="1:19" ht="58" hidden="1" x14ac:dyDescent="0.3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132"/>
        <v>100</v>
      </c>
      <c r="P2839">
        <f t="shared" si="133"/>
        <v>40.479999999999997</v>
      </c>
      <c r="Q2839" t="s">
        <v>8315</v>
      </c>
      <c r="R2839" t="s">
        <v>8316</v>
      </c>
      <c r="S2839" s="9">
        <f t="shared" si="134"/>
        <v>42307.908379629633</v>
      </c>
    </row>
    <row r="2840" spans="1:19" ht="43.5" hidden="1" x14ac:dyDescent="0.3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132"/>
        <v>120</v>
      </c>
      <c r="P2840">
        <f t="shared" si="133"/>
        <v>44.54</v>
      </c>
      <c r="Q2840" t="s">
        <v>8315</v>
      </c>
      <c r="R2840" t="s">
        <v>8316</v>
      </c>
      <c r="S2840" s="9">
        <f t="shared" si="134"/>
        <v>41842.607592592591</v>
      </c>
    </row>
    <row r="2841" spans="1:19" ht="43.5" hidden="1" x14ac:dyDescent="0.3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132"/>
        <v>111</v>
      </c>
      <c r="P2841">
        <f t="shared" si="133"/>
        <v>125.81</v>
      </c>
      <c r="Q2841" t="s">
        <v>8315</v>
      </c>
      <c r="R2841" t="s">
        <v>8316</v>
      </c>
      <c r="S2841" s="9">
        <f t="shared" si="134"/>
        <v>41853.240208333329</v>
      </c>
    </row>
    <row r="2842" spans="1:19" ht="58" hidden="1" x14ac:dyDescent="0.3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132"/>
        <v>104</v>
      </c>
      <c r="P2842">
        <f t="shared" si="133"/>
        <v>19.7</v>
      </c>
      <c r="Q2842" t="s">
        <v>8315</v>
      </c>
      <c r="R2842" t="s">
        <v>8316</v>
      </c>
      <c r="S2842" s="9">
        <f t="shared" si="134"/>
        <v>42060.035636574074</v>
      </c>
    </row>
    <row r="2843" spans="1:19" ht="58" hidden="1" x14ac:dyDescent="0.3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132"/>
        <v>1</v>
      </c>
      <c r="P2843">
        <f t="shared" si="133"/>
        <v>10</v>
      </c>
      <c r="Q2843" t="s">
        <v>8315</v>
      </c>
      <c r="R2843" t="s">
        <v>8316</v>
      </c>
      <c r="S2843" s="9">
        <f t="shared" si="134"/>
        <v>42291.739548611105</v>
      </c>
    </row>
    <row r="2844" spans="1:19" ht="43.5" hidden="1" x14ac:dyDescent="0.3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132"/>
        <v>0</v>
      </c>
      <c r="P2844">
        <f t="shared" si="133"/>
        <v>0</v>
      </c>
      <c r="Q2844" t="s">
        <v>8315</v>
      </c>
      <c r="R2844" t="s">
        <v>8316</v>
      </c>
      <c r="S2844" s="9">
        <f t="shared" si="134"/>
        <v>41784.952488425923</v>
      </c>
    </row>
    <row r="2845" spans="1:19" ht="43.5" hidden="1" x14ac:dyDescent="0.3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 t="shared" si="132"/>
        <v>0</v>
      </c>
      <c r="P2845">
        <f t="shared" si="133"/>
        <v>0</v>
      </c>
      <c r="Q2845" t="s">
        <v>8315</v>
      </c>
      <c r="R2845" t="s">
        <v>8316</v>
      </c>
      <c r="S2845" s="9">
        <f t="shared" si="134"/>
        <v>42492.737847222219</v>
      </c>
    </row>
    <row r="2846" spans="1:19" ht="43.5" hidden="1" x14ac:dyDescent="0.3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132"/>
        <v>5</v>
      </c>
      <c r="P2846">
        <f t="shared" si="133"/>
        <v>30</v>
      </c>
      <c r="Q2846" t="s">
        <v>8315</v>
      </c>
      <c r="R2846" t="s">
        <v>8316</v>
      </c>
      <c r="S2846" s="9">
        <f t="shared" si="134"/>
        <v>42709.546064814815</v>
      </c>
    </row>
    <row r="2847" spans="1:19" ht="43.5" hidden="1" x14ac:dyDescent="0.3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 t="shared" si="132"/>
        <v>32</v>
      </c>
      <c r="P2847">
        <f t="shared" si="133"/>
        <v>60.67</v>
      </c>
      <c r="Q2847" t="s">
        <v>8315</v>
      </c>
      <c r="R2847" t="s">
        <v>8316</v>
      </c>
      <c r="S2847" s="9">
        <f t="shared" si="134"/>
        <v>42103.016585648147</v>
      </c>
    </row>
    <row r="2848" spans="1:19" ht="58" hidden="1" x14ac:dyDescent="0.3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 t="shared" si="132"/>
        <v>0</v>
      </c>
      <c r="P2848">
        <f t="shared" si="133"/>
        <v>0</v>
      </c>
      <c r="Q2848" t="s">
        <v>8315</v>
      </c>
      <c r="R2848" t="s">
        <v>8316</v>
      </c>
      <c r="S2848" s="9">
        <f t="shared" si="134"/>
        <v>42108.692060185189</v>
      </c>
    </row>
    <row r="2849" spans="1:19" ht="43.5" hidden="1" x14ac:dyDescent="0.3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 t="shared" si="132"/>
        <v>0</v>
      </c>
      <c r="P2849">
        <f t="shared" si="133"/>
        <v>0</v>
      </c>
      <c r="Q2849" t="s">
        <v>8315</v>
      </c>
      <c r="R2849" t="s">
        <v>8316</v>
      </c>
      <c r="S2849" s="9">
        <f t="shared" si="134"/>
        <v>42453.806307870371</v>
      </c>
    </row>
    <row r="2850" spans="1:19" ht="58" hidden="1" x14ac:dyDescent="0.3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 t="shared" si="132"/>
        <v>0</v>
      </c>
      <c r="P2850">
        <f t="shared" si="133"/>
        <v>23.33</v>
      </c>
      <c r="Q2850" t="s">
        <v>8315</v>
      </c>
      <c r="R2850" t="s">
        <v>8316</v>
      </c>
      <c r="S2850" s="9">
        <f t="shared" si="134"/>
        <v>42123.648831018523</v>
      </c>
    </row>
    <row r="2851" spans="1:19" ht="43.5" hidden="1" x14ac:dyDescent="0.3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132"/>
        <v>1</v>
      </c>
      <c r="P2851">
        <f t="shared" si="133"/>
        <v>5</v>
      </c>
      <c r="Q2851" t="s">
        <v>8315</v>
      </c>
      <c r="R2851" t="s">
        <v>8316</v>
      </c>
      <c r="S2851" s="9">
        <f t="shared" si="134"/>
        <v>42453.428240740745</v>
      </c>
    </row>
    <row r="2852" spans="1:19" ht="43.5" hidden="1" x14ac:dyDescent="0.3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 t="shared" si="132"/>
        <v>4</v>
      </c>
      <c r="P2852">
        <f t="shared" si="133"/>
        <v>23.92</v>
      </c>
      <c r="Q2852" t="s">
        <v>8315</v>
      </c>
      <c r="R2852" t="s">
        <v>8316</v>
      </c>
      <c r="S2852" s="9">
        <f t="shared" si="134"/>
        <v>41858.007071759261</v>
      </c>
    </row>
    <row r="2853" spans="1:19" ht="43.5" hidden="1" x14ac:dyDescent="0.3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132"/>
        <v>0</v>
      </c>
      <c r="P2853">
        <f t="shared" si="133"/>
        <v>0</v>
      </c>
      <c r="Q2853" t="s">
        <v>8315</v>
      </c>
      <c r="R2853" t="s">
        <v>8316</v>
      </c>
      <c r="S2853" s="9">
        <f t="shared" si="134"/>
        <v>42390.002650462964</v>
      </c>
    </row>
    <row r="2854" spans="1:19" ht="43.5" hidden="1" x14ac:dyDescent="0.3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 t="shared" si="132"/>
        <v>2</v>
      </c>
      <c r="P2854">
        <f t="shared" si="133"/>
        <v>15.83</v>
      </c>
      <c r="Q2854" t="s">
        <v>8315</v>
      </c>
      <c r="R2854" t="s">
        <v>8316</v>
      </c>
      <c r="S2854" s="9">
        <f t="shared" si="134"/>
        <v>41781.045173611114</v>
      </c>
    </row>
    <row r="2855" spans="1:19" ht="43.5" hidden="1" x14ac:dyDescent="0.3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132"/>
        <v>0</v>
      </c>
      <c r="P2855">
        <f t="shared" si="133"/>
        <v>0</v>
      </c>
      <c r="Q2855" t="s">
        <v>8315</v>
      </c>
      <c r="R2855" t="s">
        <v>8316</v>
      </c>
      <c r="S2855" s="9">
        <f t="shared" si="134"/>
        <v>41836.190937499996</v>
      </c>
    </row>
    <row r="2856" spans="1:19" ht="43.5" hidden="1" x14ac:dyDescent="0.3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132"/>
        <v>42</v>
      </c>
      <c r="P2856">
        <f t="shared" si="133"/>
        <v>29.79</v>
      </c>
      <c r="Q2856" t="s">
        <v>8315</v>
      </c>
      <c r="R2856" t="s">
        <v>8316</v>
      </c>
      <c r="S2856" s="9">
        <f t="shared" si="134"/>
        <v>42111.71665509259</v>
      </c>
    </row>
    <row r="2857" spans="1:19" ht="58" hidden="1" x14ac:dyDescent="0.3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 t="shared" si="132"/>
        <v>50</v>
      </c>
      <c r="P2857">
        <f t="shared" si="133"/>
        <v>60</v>
      </c>
      <c r="Q2857" t="s">
        <v>8315</v>
      </c>
      <c r="R2857" t="s">
        <v>8316</v>
      </c>
      <c r="S2857" s="9">
        <f t="shared" si="134"/>
        <v>42370.007766203707</v>
      </c>
    </row>
    <row r="2858" spans="1:19" ht="43.5" hidden="1" x14ac:dyDescent="0.3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 t="shared" si="132"/>
        <v>5</v>
      </c>
      <c r="P2858">
        <f t="shared" si="133"/>
        <v>24.33</v>
      </c>
      <c r="Q2858" t="s">
        <v>8315</v>
      </c>
      <c r="R2858" t="s">
        <v>8316</v>
      </c>
      <c r="S2858" s="9">
        <f t="shared" si="134"/>
        <v>42165.037581018521</v>
      </c>
    </row>
    <row r="2859" spans="1:19" ht="58" hidden="1" x14ac:dyDescent="0.3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132"/>
        <v>20</v>
      </c>
      <c r="P2859">
        <f t="shared" si="133"/>
        <v>500</v>
      </c>
      <c r="Q2859" t="s">
        <v>8315</v>
      </c>
      <c r="R2859" t="s">
        <v>8316</v>
      </c>
      <c r="S2859" s="9">
        <f t="shared" si="134"/>
        <v>42726.920081018514</v>
      </c>
    </row>
    <row r="2860" spans="1:19" ht="43.5" hidden="1" x14ac:dyDescent="0.3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132"/>
        <v>0</v>
      </c>
      <c r="P2860">
        <f t="shared" si="133"/>
        <v>0</v>
      </c>
      <c r="Q2860" t="s">
        <v>8315</v>
      </c>
      <c r="R2860" t="s">
        <v>8316</v>
      </c>
      <c r="S2860" s="9">
        <f t="shared" si="134"/>
        <v>41954.545081018514</v>
      </c>
    </row>
    <row r="2861" spans="1:19" ht="43.5" hidden="1" x14ac:dyDescent="0.3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132"/>
        <v>2</v>
      </c>
      <c r="P2861">
        <f t="shared" si="133"/>
        <v>35</v>
      </c>
      <c r="Q2861" t="s">
        <v>8315</v>
      </c>
      <c r="R2861" t="s">
        <v>8316</v>
      </c>
      <c r="S2861" s="9">
        <f t="shared" si="134"/>
        <v>42233.362314814818</v>
      </c>
    </row>
    <row r="2862" spans="1:19" ht="58" hidden="1" x14ac:dyDescent="0.3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 t="shared" si="132"/>
        <v>7</v>
      </c>
      <c r="P2862">
        <f t="shared" si="133"/>
        <v>29.56</v>
      </c>
      <c r="Q2862" t="s">
        <v>8315</v>
      </c>
      <c r="R2862" t="s">
        <v>8316</v>
      </c>
      <c r="S2862" s="9">
        <f t="shared" si="134"/>
        <v>42480.800648148142</v>
      </c>
    </row>
    <row r="2863" spans="1:19" ht="43.5" hidden="1" x14ac:dyDescent="0.3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132"/>
        <v>32</v>
      </c>
      <c r="P2863">
        <f t="shared" si="133"/>
        <v>26.67</v>
      </c>
      <c r="Q2863" t="s">
        <v>8315</v>
      </c>
      <c r="R2863" t="s">
        <v>8316</v>
      </c>
      <c r="S2863" s="9">
        <f t="shared" si="134"/>
        <v>42257.590833333335</v>
      </c>
    </row>
    <row r="2864" spans="1:19" ht="43.5" hidden="1" x14ac:dyDescent="0.3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 t="shared" si="132"/>
        <v>0</v>
      </c>
      <c r="P2864">
        <f t="shared" si="133"/>
        <v>18.329999999999998</v>
      </c>
      <c r="Q2864" t="s">
        <v>8315</v>
      </c>
      <c r="R2864" t="s">
        <v>8316</v>
      </c>
      <c r="S2864" s="9">
        <f t="shared" si="134"/>
        <v>41784.789687500001</v>
      </c>
    </row>
    <row r="2865" spans="1:19" ht="43.5" hidden="1" x14ac:dyDescent="0.3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 t="shared" si="132"/>
        <v>0</v>
      </c>
      <c r="P2865">
        <f t="shared" si="133"/>
        <v>20</v>
      </c>
      <c r="Q2865" t="s">
        <v>8315</v>
      </c>
      <c r="R2865" t="s">
        <v>8316</v>
      </c>
      <c r="S2865" s="9">
        <f t="shared" si="134"/>
        <v>41831.675034722226</v>
      </c>
    </row>
    <row r="2866" spans="1:19" hidden="1" x14ac:dyDescent="0.35">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132"/>
        <v>2</v>
      </c>
      <c r="P2866">
        <f t="shared" si="133"/>
        <v>13.33</v>
      </c>
      <c r="Q2866" t="s">
        <v>8315</v>
      </c>
      <c r="R2866" t="s">
        <v>8316</v>
      </c>
      <c r="S2866" s="9">
        <f t="shared" si="134"/>
        <v>42172.613506944443</v>
      </c>
    </row>
    <row r="2867" spans="1:19" ht="43.5" hidden="1" x14ac:dyDescent="0.3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 t="shared" si="132"/>
        <v>0</v>
      </c>
      <c r="P2867">
        <f t="shared" si="133"/>
        <v>0</v>
      </c>
      <c r="Q2867" t="s">
        <v>8315</v>
      </c>
      <c r="R2867" t="s">
        <v>8316</v>
      </c>
      <c r="S2867" s="9">
        <f t="shared" si="134"/>
        <v>41950.114108796297</v>
      </c>
    </row>
    <row r="2868" spans="1:19" ht="43.5" hidden="1" x14ac:dyDescent="0.3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 t="shared" si="132"/>
        <v>1</v>
      </c>
      <c r="P2868">
        <f t="shared" si="133"/>
        <v>22.5</v>
      </c>
      <c r="Q2868" t="s">
        <v>8315</v>
      </c>
      <c r="R2868" t="s">
        <v>8316</v>
      </c>
      <c r="S2868" s="9">
        <f t="shared" si="134"/>
        <v>42627.955104166671</v>
      </c>
    </row>
    <row r="2869" spans="1:19" ht="58" hidden="1" x14ac:dyDescent="0.3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 t="shared" si="132"/>
        <v>20</v>
      </c>
      <c r="P2869">
        <f t="shared" si="133"/>
        <v>50.4</v>
      </c>
      <c r="Q2869" t="s">
        <v>8315</v>
      </c>
      <c r="R2869" t="s">
        <v>8316</v>
      </c>
      <c r="S2869" s="9">
        <f t="shared" si="134"/>
        <v>42531.195277777777</v>
      </c>
    </row>
    <row r="2870" spans="1:19" ht="58" hidden="1" x14ac:dyDescent="0.3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 t="shared" si="132"/>
        <v>42</v>
      </c>
      <c r="P2870">
        <f t="shared" si="133"/>
        <v>105.03</v>
      </c>
      <c r="Q2870" t="s">
        <v>8315</v>
      </c>
      <c r="R2870" t="s">
        <v>8316</v>
      </c>
      <c r="S2870" s="9">
        <f t="shared" si="134"/>
        <v>42618.827013888891</v>
      </c>
    </row>
    <row r="2871" spans="1:19" ht="58" hidden="1" x14ac:dyDescent="0.3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 t="shared" si="132"/>
        <v>1</v>
      </c>
      <c r="P2871">
        <f t="shared" si="133"/>
        <v>35.4</v>
      </c>
      <c r="Q2871" t="s">
        <v>8315</v>
      </c>
      <c r="R2871" t="s">
        <v>8316</v>
      </c>
      <c r="S2871" s="9">
        <f t="shared" si="134"/>
        <v>42540.593530092592</v>
      </c>
    </row>
    <row r="2872" spans="1:19" ht="58" hidden="1" x14ac:dyDescent="0.3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 t="shared" si="132"/>
        <v>15</v>
      </c>
      <c r="P2872">
        <f t="shared" si="133"/>
        <v>83.33</v>
      </c>
      <c r="Q2872" t="s">
        <v>8315</v>
      </c>
      <c r="R2872" t="s">
        <v>8316</v>
      </c>
      <c r="S2872" s="9">
        <f t="shared" si="134"/>
        <v>41746.189409722225</v>
      </c>
    </row>
    <row r="2873" spans="1:19" ht="43.5" hidden="1" x14ac:dyDescent="0.3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 t="shared" si="132"/>
        <v>5</v>
      </c>
      <c r="P2873">
        <f t="shared" si="133"/>
        <v>35.92</v>
      </c>
      <c r="Q2873" t="s">
        <v>8315</v>
      </c>
      <c r="R2873" t="s">
        <v>8316</v>
      </c>
      <c r="S2873" s="9">
        <f t="shared" si="134"/>
        <v>41974.738576388889</v>
      </c>
    </row>
    <row r="2874" spans="1:19" ht="43.5" hidden="1" x14ac:dyDescent="0.3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 t="shared" si="132"/>
        <v>0</v>
      </c>
      <c r="P2874">
        <f t="shared" si="133"/>
        <v>0</v>
      </c>
      <c r="Q2874" t="s">
        <v>8315</v>
      </c>
      <c r="R2874" t="s">
        <v>8316</v>
      </c>
      <c r="S2874" s="9">
        <f t="shared" si="134"/>
        <v>42115.11618055556</v>
      </c>
    </row>
    <row r="2875" spans="1:19" ht="58" hidden="1" x14ac:dyDescent="0.3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 t="shared" si="132"/>
        <v>38</v>
      </c>
      <c r="P2875">
        <f t="shared" si="133"/>
        <v>119.13</v>
      </c>
      <c r="Q2875" t="s">
        <v>8315</v>
      </c>
      <c r="R2875" t="s">
        <v>8316</v>
      </c>
      <c r="S2875" s="9">
        <f t="shared" si="134"/>
        <v>42002.817488425921</v>
      </c>
    </row>
    <row r="2876" spans="1:19" ht="43.5" hidden="1" x14ac:dyDescent="0.3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 t="shared" si="132"/>
        <v>5</v>
      </c>
      <c r="P2876">
        <f t="shared" si="133"/>
        <v>90.33</v>
      </c>
      <c r="Q2876" t="s">
        <v>8315</v>
      </c>
      <c r="R2876" t="s">
        <v>8316</v>
      </c>
      <c r="S2876" s="9">
        <f t="shared" si="134"/>
        <v>42722.84474537037</v>
      </c>
    </row>
    <row r="2877" spans="1:19" ht="43.5" hidden="1" x14ac:dyDescent="0.3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 t="shared" si="132"/>
        <v>0</v>
      </c>
      <c r="P2877">
        <f t="shared" si="133"/>
        <v>2.33</v>
      </c>
      <c r="Q2877" t="s">
        <v>8315</v>
      </c>
      <c r="R2877" t="s">
        <v>8316</v>
      </c>
      <c r="S2877" s="9">
        <f t="shared" si="134"/>
        <v>42465.128391203703</v>
      </c>
    </row>
    <row r="2878" spans="1:19" ht="43.5" hidden="1" x14ac:dyDescent="0.3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 t="shared" si="132"/>
        <v>0</v>
      </c>
      <c r="P2878">
        <f t="shared" si="133"/>
        <v>0</v>
      </c>
      <c r="Q2878" t="s">
        <v>8315</v>
      </c>
      <c r="R2878" t="s">
        <v>8316</v>
      </c>
      <c r="S2878" s="9">
        <f t="shared" si="134"/>
        <v>42171.743969907402</v>
      </c>
    </row>
    <row r="2879" spans="1:19" ht="43.5" hidden="1" x14ac:dyDescent="0.3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 t="shared" si="132"/>
        <v>11</v>
      </c>
      <c r="P2879">
        <f t="shared" si="133"/>
        <v>108.33</v>
      </c>
      <c r="Q2879" t="s">
        <v>8315</v>
      </c>
      <c r="R2879" t="s">
        <v>8316</v>
      </c>
      <c r="S2879" s="9">
        <f t="shared" si="134"/>
        <v>42672.955138888887</v>
      </c>
    </row>
    <row r="2880" spans="1:19" ht="43.5" hidden="1" x14ac:dyDescent="0.3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132"/>
        <v>2</v>
      </c>
      <c r="P2880">
        <f t="shared" si="133"/>
        <v>15.75</v>
      </c>
      <c r="Q2880" t="s">
        <v>8315</v>
      </c>
      <c r="R2880" t="s">
        <v>8316</v>
      </c>
      <c r="S2880" s="9">
        <f t="shared" si="134"/>
        <v>42128.615682870368</v>
      </c>
    </row>
    <row r="2881" spans="1:19" ht="43.5" hidden="1" x14ac:dyDescent="0.3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 t="shared" si="132"/>
        <v>0</v>
      </c>
      <c r="P2881">
        <f t="shared" si="133"/>
        <v>29</v>
      </c>
      <c r="Q2881" t="s">
        <v>8315</v>
      </c>
      <c r="R2881" t="s">
        <v>8316</v>
      </c>
      <c r="S2881" s="9">
        <f t="shared" si="134"/>
        <v>42359.725243055553</v>
      </c>
    </row>
    <row r="2882" spans="1:19" ht="43.5" hidden="1" x14ac:dyDescent="0.3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 t="shared" ref="O2882:O2945" si="135">ROUND((E2882/D2882)*100,0)</f>
        <v>23</v>
      </c>
      <c r="P2882">
        <f t="shared" si="133"/>
        <v>96.55</v>
      </c>
      <c r="Q2882" t="s">
        <v>8315</v>
      </c>
      <c r="R2882" t="s">
        <v>8316</v>
      </c>
      <c r="S2882" s="9">
        <f t="shared" si="134"/>
        <v>42192.905694444446</v>
      </c>
    </row>
    <row r="2883" spans="1:19" ht="43.5" hidden="1" x14ac:dyDescent="0.3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 t="shared" si="135"/>
        <v>0</v>
      </c>
      <c r="P2883">
        <f t="shared" ref="P2883:P2946" si="136">IFERROR(ROUND(E2883/L2883,2),0)</f>
        <v>0</v>
      </c>
      <c r="Q2883" t="s">
        <v>8315</v>
      </c>
      <c r="R2883" t="s">
        <v>8316</v>
      </c>
      <c r="S2883" s="9">
        <f t="shared" ref="S2883:S2946" si="137">(((J2883/60)/60)/24)+DATE(1970,1,1)</f>
        <v>41916.597638888888</v>
      </c>
    </row>
    <row r="2884" spans="1:19" ht="43.5" hidden="1" x14ac:dyDescent="0.3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 t="shared" si="135"/>
        <v>34</v>
      </c>
      <c r="P2884">
        <f t="shared" si="136"/>
        <v>63</v>
      </c>
      <c r="Q2884" t="s">
        <v>8315</v>
      </c>
      <c r="R2884" t="s">
        <v>8316</v>
      </c>
      <c r="S2884" s="9">
        <f t="shared" si="137"/>
        <v>42461.596273148149</v>
      </c>
    </row>
    <row r="2885" spans="1:19" ht="58" hidden="1" x14ac:dyDescent="0.3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 t="shared" si="135"/>
        <v>19</v>
      </c>
      <c r="P2885">
        <f t="shared" si="136"/>
        <v>381.6</v>
      </c>
      <c r="Q2885" t="s">
        <v>8315</v>
      </c>
      <c r="R2885" t="s">
        <v>8316</v>
      </c>
      <c r="S2885" s="9">
        <f t="shared" si="137"/>
        <v>42370.90320601852</v>
      </c>
    </row>
    <row r="2886" spans="1:19" ht="29" hidden="1" x14ac:dyDescent="0.3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 t="shared" si="135"/>
        <v>0</v>
      </c>
      <c r="P2886">
        <f t="shared" si="136"/>
        <v>46.25</v>
      </c>
      <c r="Q2886" t="s">
        <v>8315</v>
      </c>
      <c r="R2886" t="s">
        <v>8316</v>
      </c>
      <c r="S2886" s="9">
        <f t="shared" si="137"/>
        <v>41948.727256944447</v>
      </c>
    </row>
    <row r="2887" spans="1:19" ht="29" hidden="1" x14ac:dyDescent="0.3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 t="shared" si="135"/>
        <v>33</v>
      </c>
      <c r="P2887">
        <f t="shared" si="136"/>
        <v>26</v>
      </c>
      <c r="Q2887" t="s">
        <v>8315</v>
      </c>
      <c r="R2887" t="s">
        <v>8316</v>
      </c>
      <c r="S2887" s="9">
        <f t="shared" si="137"/>
        <v>42047.07640046296</v>
      </c>
    </row>
    <row r="2888" spans="1:19" ht="43.5" hidden="1" x14ac:dyDescent="0.3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 t="shared" si="135"/>
        <v>5</v>
      </c>
      <c r="P2888">
        <f t="shared" si="136"/>
        <v>10</v>
      </c>
      <c r="Q2888" t="s">
        <v>8315</v>
      </c>
      <c r="R2888" t="s">
        <v>8316</v>
      </c>
      <c r="S2888" s="9">
        <f t="shared" si="137"/>
        <v>42261.632916666669</v>
      </c>
    </row>
    <row r="2889" spans="1:19" ht="43.5" hidden="1" x14ac:dyDescent="0.3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 t="shared" si="135"/>
        <v>0</v>
      </c>
      <c r="P2889">
        <f t="shared" si="136"/>
        <v>5</v>
      </c>
      <c r="Q2889" t="s">
        <v>8315</v>
      </c>
      <c r="R2889" t="s">
        <v>8316</v>
      </c>
      <c r="S2889" s="9">
        <f t="shared" si="137"/>
        <v>41985.427361111113</v>
      </c>
    </row>
    <row r="2890" spans="1:19" ht="43.5" hidden="1" x14ac:dyDescent="0.3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 t="shared" si="135"/>
        <v>0</v>
      </c>
      <c r="P2890">
        <f t="shared" si="136"/>
        <v>0</v>
      </c>
      <c r="Q2890" t="s">
        <v>8315</v>
      </c>
      <c r="R2890" t="s">
        <v>8316</v>
      </c>
      <c r="S2890" s="9">
        <f t="shared" si="137"/>
        <v>41922.535185185188</v>
      </c>
    </row>
    <row r="2891" spans="1:19" ht="43.5" hidden="1" x14ac:dyDescent="0.3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 t="shared" si="135"/>
        <v>38</v>
      </c>
      <c r="P2891">
        <f t="shared" si="136"/>
        <v>81.569999999999993</v>
      </c>
      <c r="Q2891" t="s">
        <v>8315</v>
      </c>
      <c r="R2891" t="s">
        <v>8316</v>
      </c>
      <c r="S2891" s="9">
        <f t="shared" si="137"/>
        <v>41850.863252314812</v>
      </c>
    </row>
    <row r="2892" spans="1:19" ht="43.5" hidden="1" x14ac:dyDescent="0.3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 t="shared" si="135"/>
        <v>1</v>
      </c>
      <c r="P2892">
        <f t="shared" si="136"/>
        <v>7</v>
      </c>
      <c r="Q2892" t="s">
        <v>8315</v>
      </c>
      <c r="R2892" t="s">
        <v>8316</v>
      </c>
      <c r="S2892" s="9">
        <f t="shared" si="137"/>
        <v>41831.742962962962</v>
      </c>
    </row>
    <row r="2893" spans="1:19" ht="43.5" hidden="1" x14ac:dyDescent="0.3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 t="shared" si="135"/>
        <v>3</v>
      </c>
      <c r="P2893">
        <f t="shared" si="136"/>
        <v>27.3</v>
      </c>
      <c r="Q2893" t="s">
        <v>8315</v>
      </c>
      <c r="R2893" t="s">
        <v>8316</v>
      </c>
      <c r="S2893" s="9">
        <f t="shared" si="137"/>
        <v>42415.883425925931</v>
      </c>
    </row>
    <row r="2894" spans="1:19" ht="43.5" hidden="1" x14ac:dyDescent="0.3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 t="shared" si="135"/>
        <v>9</v>
      </c>
      <c r="P2894">
        <f t="shared" si="136"/>
        <v>29.41</v>
      </c>
      <c r="Q2894" t="s">
        <v>8315</v>
      </c>
      <c r="R2894" t="s">
        <v>8316</v>
      </c>
      <c r="S2894" s="9">
        <f t="shared" si="137"/>
        <v>41869.714166666665</v>
      </c>
    </row>
    <row r="2895" spans="1:19" hidden="1" x14ac:dyDescent="0.35">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 t="shared" si="135"/>
        <v>1</v>
      </c>
      <c r="P2895">
        <f t="shared" si="136"/>
        <v>12.5</v>
      </c>
      <c r="Q2895" t="s">
        <v>8315</v>
      </c>
      <c r="R2895" t="s">
        <v>8316</v>
      </c>
      <c r="S2895" s="9">
        <f t="shared" si="137"/>
        <v>41953.773090277777</v>
      </c>
    </row>
    <row r="2896" spans="1:19" ht="29" hidden="1" x14ac:dyDescent="0.3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 t="shared" si="135"/>
        <v>0</v>
      </c>
      <c r="P2896">
        <f t="shared" si="136"/>
        <v>0</v>
      </c>
      <c r="Q2896" t="s">
        <v>8315</v>
      </c>
      <c r="R2896" t="s">
        <v>8316</v>
      </c>
      <c r="S2896" s="9">
        <f t="shared" si="137"/>
        <v>42037.986284722225</v>
      </c>
    </row>
    <row r="2897" spans="1:19" ht="43.5" hidden="1" x14ac:dyDescent="0.3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 t="shared" si="135"/>
        <v>5</v>
      </c>
      <c r="P2897">
        <f t="shared" si="136"/>
        <v>5.75</v>
      </c>
      <c r="Q2897" t="s">
        <v>8315</v>
      </c>
      <c r="R2897" t="s">
        <v>8316</v>
      </c>
      <c r="S2897" s="9">
        <f t="shared" si="137"/>
        <v>41811.555462962962</v>
      </c>
    </row>
    <row r="2898" spans="1:19" ht="43.5" hidden="1" x14ac:dyDescent="0.3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 t="shared" si="135"/>
        <v>21</v>
      </c>
      <c r="P2898">
        <f t="shared" si="136"/>
        <v>52.08</v>
      </c>
      <c r="Q2898" t="s">
        <v>8315</v>
      </c>
      <c r="R2898" t="s">
        <v>8316</v>
      </c>
      <c r="S2898" s="9">
        <f t="shared" si="137"/>
        <v>42701.908807870372</v>
      </c>
    </row>
    <row r="2899" spans="1:19" ht="43.5" hidden="1" x14ac:dyDescent="0.3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 t="shared" si="135"/>
        <v>5</v>
      </c>
      <c r="P2899">
        <f t="shared" si="136"/>
        <v>183.33</v>
      </c>
      <c r="Q2899" t="s">
        <v>8315</v>
      </c>
      <c r="R2899" t="s">
        <v>8316</v>
      </c>
      <c r="S2899" s="9">
        <f t="shared" si="137"/>
        <v>42258.646504629629</v>
      </c>
    </row>
    <row r="2900" spans="1:19" ht="43.5" hidden="1" x14ac:dyDescent="0.3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 t="shared" si="135"/>
        <v>4</v>
      </c>
      <c r="P2900">
        <f t="shared" si="136"/>
        <v>26.33</v>
      </c>
      <c r="Q2900" t="s">
        <v>8315</v>
      </c>
      <c r="R2900" t="s">
        <v>8316</v>
      </c>
      <c r="S2900" s="9">
        <f t="shared" si="137"/>
        <v>42278.664965277778</v>
      </c>
    </row>
    <row r="2901" spans="1:19" ht="43.5" hidden="1" x14ac:dyDescent="0.3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 t="shared" si="135"/>
        <v>0</v>
      </c>
      <c r="P2901">
        <f t="shared" si="136"/>
        <v>0</v>
      </c>
      <c r="Q2901" t="s">
        <v>8315</v>
      </c>
      <c r="R2901" t="s">
        <v>8316</v>
      </c>
      <c r="S2901" s="9">
        <f t="shared" si="137"/>
        <v>42515.078217592592</v>
      </c>
    </row>
    <row r="2902" spans="1:19" ht="58" hidden="1" x14ac:dyDescent="0.3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 t="shared" si="135"/>
        <v>62</v>
      </c>
      <c r="P2902">
        <f t="shared" si="136"/>
        <v>486.43</v>
      </c>
      <c r="Q2902" t="s">
        <v>8315</v>
      </c>
      <c r="R2902" t="s">
        <v>8316</v>
      </c>
      <c r="S2902" s="9">
        <f t="shared" si="137"/>
        <v>41830.234166666669</v>
      </c>
    </row>
    <row r="2903" spans="1:19" ht="43.5" hidden="1" x14ac:dyDescent="0.3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 t="shared" si="135"/>
        <v>1</v>
      </c>
      <c r="P2903">
        <f t="shared" si="136"/>
        <v>3</v>
      </c>
      <c r="Q2903" t="s">
        <v>8315</v>
      </c>
      <c r="R2903" t="s">
        <v>8316</v>
      </c>
      <c r="S2903" s="9">
        <f t="shared" si="137"/>
        <v>41982.904386574075</v>
      </c>
    </row>
    <row r="2904" spans="1:19" ht="43.5" hidden="1" x14ac:dyDescent="0.3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 t="shared" si="135"/>
        <v>0</v>
      </c>
      <c r="P2904">
        <f t="shared" si="136"/>
        <v>25</v>
      </c>
      <c r="Q2904" t="s">
        <v>8315</v>
      </c>
      <c r="R2904" t="s">
        <v>8316</v>
      </c>
      <c r="S2904" s="9">
        <f t="shared" si="137"/>
        <v>42210.439768518518</v>
      </c>
    </row>
    <row r="2905" spans="1:19" ht="43.5" hidden="1" x14ac:dyDescent="0.3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 t="shared" si="135"/>
        <v>1</v>
      </c>
      <c r="P2905">
        <f t="shared" si="136"/>
        <v>9.75</v>
      </c>
      <c r="Q2905" t="s">
        <v>8315</v>
      </c>
      <c r="R2905" t="s">
        <v>8316</v>
      </c>
      <c r="S2905" s="9">
        <f t="shared" si="137"/>
        <v>42196.166874999995</v>
      </c>
    </row>
    <row r="2906" spans="1:19" ht="43.5" hidden="1" x14ac:dyDescent="0.3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135"/>
        <v>5</v>
      </c>
      <c r="P2906">
        <f t="shared" si="136"/>
        <v>18.75</v>
      </c>
      <c r="Q2906" t="s">
        <v>8315</v>
      </c>
      <c r="R2906" t="s">
        <v>8316</v>
      </c>
      <c r="S2906" s="9">
        <f t="shared" si="137"/>
        <v>41940.967951388891</v>
      </c>
    </row>
    <row r="2907" spans="1:19" ht="43.5" hidden="1" x14ac:dyDescent="0.3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 t="shared" si="135"/>
        <v>18</v>
      </c>
      <c r="P2907">
        <f t="shared" si="136"/>
        <v>36.590000000000003</v>
      </c>
      <c r="Q2907" t="s">
        <v>8315</v>
      </c>
      <c r="R2907" t="s">
        <v>8316</v>
      </c>
      <c r="S2907" s="9">
        <f t="shared" si="137"/>
        <v>42606.056863425925</v>
      </c>
    </row>
    <row r="2908" spans="1:19" ht="58" hidden="1" x14ac:dyDescent="0.3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 t="shared" si="135"/>
        <v>9</v>
      </c>
      <c r="P2908">
        <f t="shared" si="136"/>
        <v>80.709999999999994</v>
      </c>
      <c r="Q2908" t="s">
        <v>8315</v>
      </c>
      <c r="R2908" t="s">
        <v>8316</v>
      </c>
      <c r="S2908" s="9">
        <f t="shared" si="137"/>
        <v>42199.648912037039</v>
      </c>
    </row>
    <row r="2909" spans="1:19" ht="43.5" hidden="1" x14ac:dyDescent="0.3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 t="shared" si="135"/>
        <v>0</v>
      </c>
      <c r="P2909">
        <f t="shared" si="136"/>
        <v>1</v>
      </c>
      <c r="Q2909" t="s">
        <v>8315</v>
      </c>
      <c r="R2909" t="s">
        <v>8316</v>
      </c>
      <c r="S2909" s="9">
        <f t="shared" si="137"/>
        <v>42444.877743055549</v>
      </c>
    </row>
    <row r="2910" spans="1:19" ht="58" hidden="1" x14ac:dyDescent="0.3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 t="shared" si="135"/>
        <v>3</v>
      </c>
      <c r="P2910">
        <f t="shared" si="136"/>
        <v>52.8</v>
      </c>
      <c r="Q2910" t="s">
        <v>8315</v>
      </c>
      <c r="R2910" t="s">
        <v>8316</v>
      </c>
      <c r="S2910" s="9">
        <f t="shared" si="137"/>
        <v>42499.731701388882</v>
      </c>
    </row>
    <row r="2911" spans="1:19" ht="58" hidden="1" x14ac:dyDescent="0.3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 t="shared" si="135"/>
        <v>0</v>
      </c>
      <c r="P2911">
        <f t="shared" si="136"/>
        <v>20</v>
      </c>
      <c r="Q2911" t="s">
        <v>8315</v>
      </c>
      <c r="R2911" t="s">
        <v>8316</v>
      </c>
      <c r="S2911" s="9">
        <f t="shared" si="137"/>
        <v>41929.266215277778</v>
      </c>
    </row>
    <row r="2912" spans="1:19" ht="43.5" hidden="1" x14ac:dyDescent="0.3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135"/>
        <v>0</v>
      </c>
      <c r="P2912">
        <f t="shared" si="136"/>
        <v>1</v>
      </c>
      <c r="Q2912" t="s">
        <v>8315</v>
      </c>
      <c r="R2912" t="s">
        <v>8316</v>
      </c>
      <c r="S2912" s="9">
        <f t="shared" si="137"/>
        <v>42107.841284722221</v>
      </c>
    </row>
    <row r="2913" spans="1:19" ht="58" hidden="1" x14ac:dyDescent="0.3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 t="shared" si="135"/>
        <v>37</v>
      </c>
      <c r="P2913">
        <f t="shared" si="136"/>
        <v>46.93</v>
      </c>
      <c r="Q2913" t="s">
        <v>8315</v>
      </c>
      <c r="R2913" t="s">
        <v>8316</v>
      </c>
      <c r="S2913" s="9">
        <f t="shared" si="137"/>
        <v>42142.768819444449</v>
      </c>
    </row>
    <row r="2914" spans="1:19" ht="43.5" hidden="1" x14ac:dyDescent="0.3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 t="shared" si="135"/>
        <v>14</v>
      </c>
      <c r="P2914">
        <f t="shared" si="136"/>
        <v>78.08</v>
      </c>
      <c r="Q2914" t="s">
        <v>8315</v>
      </c>
      <c r="R2914" t="s">
        <v>8316</v>
      </c>
      <c r="S2914" s="9">
        <f t="shared" si="137"/>
        <v>42354.131643518514</v>
      </c>
    </row>
    <row r="2915" spans="1:19" ht="43.5" hidden="1" x14ac:dyDescent="0.3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 t="shared" si="135"/>
        <v>0</v>
      </c>
      <c r="P2915">
        <f t="shared" si="136"/>
        <v>1</v>
      </c>
      <c r="Q2915" t="s">
        <v>8315</v>
      </c>
      <c r="R2915" t="s">
        <v>8316</v>
      </c>
      <c r="S2915" s="9">
        <f t="shared" si="137"/>
        <v>41828.922905092593</v>
      </c>
    </row>
    <row r="2916" spans="1:19" ht="29" hidden="1" x14ac:dyDescent="0.3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135"/>
        <v>0</v>
      </c>
      <c r="P2916">
        <f t="shared" si="136"/>
        <v>1</v>
      </c>
      <c r="Q2916" t="s">
        <v>8315</v>
      </c>
      <c r="R2916" t="s">
        <v>8316</v>
      </c>
      <c r="S2916" s="9">
        <f t="shared" si="137"/>
        <v>42017.907337962963</v>
      </c>
    </row>
    <row r="2917" spans="1:19" ht="43.5" hidden="1" x14ac:dyDescent="0.3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135"/>
        <v>61</v>
      </c>
      <c r="P2917">
        <f t="shared" si="136"/>
        <v>203.67</v>
      </c>
      <c r="Q2917" t="s">
        <v>8315</v>
      </c>
      <c r="R2917" t="s">
        <v>8316</v>
      </c>
      <c r="S2917" s="9">
        <f t="shared" si="137"/>
        <v>42415.398032407407</v>
      </c>
    </row>
    <row r="2918" spans="1:19" ht="43.5" hidden="1" x14ac:dyDescent="0.3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135"/>
        <v>8</v>
      </c>
      <c r="P2918">
        <f t="shared" si="136"/>
        <v>20.71</v>
      </c>
      <c r="Q2918" t="s">
        <v>8315</v>
      </c>
      <c r="R2918" t="s">
        <v>8316</v>
      </c>
      <c r="S2918" s="9">
        <f t="shared" si="137"/>
        <v>41755.476724537039</v>
      </c>
    </row>
    <row r="2919" spans="1:19" ht="43.5" hidden="1" x14ac:dyDescent="0.3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 t="shared" si="135"/>
        <v>22</v>
      </c>
      <c r="P2919">
        <f t="shared" si="136"/>
        <v>48.56</v>
      </c>
      <c r="Q2919" t="s">
        <v>8315</v>
      </c>
      <c r="R2919" t="s">
        <v>8316</v>
      </c>
      <c r="S2919" s="9">
        <f t="shared" si="137"/>
        <v>42245.234340277777</v>
      </c>
    </row>
    <row r="2920" spans="1:19" ht="43.5" hidden="1" x14ac:dyDescent="0.3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 t="shared" si="135"/>
        <v>27</v>
      </c>
      <c r="P2920">
        <f t="shared" si="136"/>
        <v>68.099999999999994</v>
      </c>
      <c r="Q2920" t="s">
        <v>8315</v>
      </c>
      <c r="R2920" t="s">
        <v>8316</v>
      </c>
      <c r="S2920" s="9">
        <f t="shared" si="137"/>
        <v>42278.629710648151</v>
      </c>
    </row>
    <row r="2921" spans="1:19" ht="43.5" hidden="1" x14ac:dyDescent="0.3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 t="shared" si="135"/>
        <v>9</v>
      </c>
      <c r="P2921">
        <f t="shared" si="136"/>
        <v>8.5</v>
      </c>
      <c r="Q2921" t="s">
        <v>8315</v>
      </c>
      <c r="R2921" t="s">
        <v>8316</v>
      </c>
      <c r="S2921" s="9">
        <f t="shared" si="137"/>
        <v>41826.61954861111</v>
      </c>
    </row>
    <row r="2922" spans="1:19" ht="43.5" hidden="1" x14ac:dyDescent="0.3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135"/>
        <v>27</v>
      </c>
      <c r="P2922">
        <f t="shared" si="136"/>
        <v>51.62</v>
      </c>
      <c r="Q2922" t="s">
        <v>8315</v>
      </c>
      <c r="R2922" t="s">
        <v>8316</v>
      </c>
      <c r="S2922" s="9">
        <f t="shared" si="137"/>
        <v>42058.792476851857</v>
      </c>
    </row>
    <row r="2923" spans="1:19" ht="29" x14ac:dyDescent="0.3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135"/>
        <v>129</v>
      </c>
      <c r="P2923">
        <f t="shared" si="136"/>
        <v>43</v>
      </c>
      <c r="Q2923" t="s">
        <v>8315</v>
      </c>
      <c r="R2923" t="s">
        <v>8357</v>
      </c>
      <c r="S2923" s="9">
        <f t="shared" si="137"/>
        <v>41877.886620370373</v>
      </c>
    </row>
    <row r="2924" spans="1:19" ht="58" hidden="1" x14ac:dyDescent="0.3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135"/>
        <v>100</v>
      </c>
      <c r="P2924">
        <f t="shared" si="136"/>
        <v>83.33</v>
      </c>
      <c r="Q2924" t="s">
        <v>8315</v>
      </c>
      <c r="R2924" t="s">
        <v>8357</v>
      </c>
      <c r="S2924" s="9">
        <f t="shared" si="137"/>
        <v>42097.874155092592</v>
      </c>
    </row>
    <row r="2925" spans="1:19" ht="43.5" x14ac:dyDescent="0.3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135"/>
        <v>100</v>
      </c>
      <c r="P2925">
        <f t="shared" si="136"/>
        <v>30</v>
      </c>
      <c r="Q2925" t="s">
        <v>8315</v>
      </c>
      <c r="R2925" t="s">
        <v>8357</v>
      </c>
      <c r="S2925" s="9">
        <f t="shared" si="137"/>
        <v>42013.15253472222</v>
      </c>
    </row>
    <row r="2926" spans="1:19" ht="43.5" x14ac:dyDescent="0.3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135"/>
        <v>103</v>
      </c>
      <c r="P2926">
        <f t="shared" si="136"/>
        <v>175.51</v>
      </c>
      <c r="Q2926" t="s">
        <v>8315</v>
      </c>
      <c r="R2926" t="s">
        <v>8357</v>
      </c>
      <c r="S2926" s="9">
        <f t="shared" si="137"/>
        <v>42103.556828703702</v>
      </c>
    </row>
    <row r="2927" spans="1:19" ht="43.5" x14ac:dyDescent="0.3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135"/>
        <v>102</v>
      </c>
      <c r="P2927">
        <f t="shared" si="136"/>
        <v>231.66</v>
      </c>
      <c r="Q2927" t="s">
        <v>8315</v>
      </c>
      <c r="R2927" t="s">
        <v>8357</v>
      </c>
      <c r="S2927" s="9">
        <f t="shared" si="137"/>
        <v>41863.584120370368</v>
      </c>
    </row>
    <row r="2928" spans="1:19" ht="43.5" x14ac:dyDescent="0.3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135"/>
        <v>125</v>
      </c>
      <c r="P2928">
        <f t="shared" si="136"/>
        <v>75</v>
      </c>
      <c r="Q2928" t="s">
        <v>8315</v>
      </c>
      <c r="R2928" t="s">
        <v>8357</v>
      </c>
      <c r="S2928" s="9">
        <f t="shared" si="137"/>
        <v>42044.765960648147</v>
      </c>
    </row>
    <row r="2929" spans="1:19" ht="43.5" x14ac:dyDescent="0.3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135"/>
        <v>131</v>
      </c>
      <c r="P2929">
        <f t="shared" si="136"/>
        <v>112.14</v>
      </c>
      <c r="Q2929" t="s">
        <v>8315</v>
      </c>
      <c r="R2929" t="s">
        <v>8357</v>
      </c>
      <c r="S2929" s="9">
        <f t="shared" si="137"/>
        <v>41806.669317129628</v>
      </c>
    </row>
    <row r="2930" spans="1:19" ht="29" x14ac:dyDescent="0.3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135"/>
        <v>100</v>
      </c>
      <c r="P2930">
        <f t="shared" si="136"/>
        <v>41.67</v>
      </c>
      <c r="Q2930" t="s">
        <v>8315</v>
      </c>
      <c r="R2930" t="s">
        <v>8357</v>
      </c>
      <c r="S2930" s="9">
        <f t="shared" si="137"/>
        <v>42403.998217592598</v>
      </c>
    </row>
    <row r="2931" spans="1:19" ht="43.5" x14ac:dyDescent="0.3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135"/>
        <v>102</v>
      </c>
      <c r="P2931">
        <f t="shared" si="136"/>
        <v>255.17</v>
      </c>
      <c r="Q2931" t="s">
        <v>8315</v>
      </c>
      <c r="R2931" t="s">
        <v>8357</v>
      </c>
      <c r="S2931" s="9">
        <f t="shared" si="137"/>
        <v>41754.564328703702</v>
      </c>
    </row>
    <row r="2932" spans="1:19" ht="43.5" hidden="1" x14ac:dyDescent="0.3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135"/>
        <v>101</v>
      </c>
      <c r="P2932">
        <f t="shared" si="136"/>
        <v>162.77000000000001</v>
      </c>
      <c r="Q2932" t="s">
        <v>8315</v>
      </c>
      <c r="R2932" t="s">
        <v>8357</v>
      </c>
      <c r="S2932" s="9">
        <f t="shared" si="137"/>
        <v>42101.584074074075</v>
      </c>
    </row>
    <row r="2933" spans="1:19" ht="58" hidden="1" x14ac:dyDescent="0.3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135"/>
        <v>106</v>
      </c>
      <c r="P2933">
        <f t="shared" si="136"/>
        <v>88.33</v>
      </c>
      <c r="Q2933" t="s">
        <v>8315</v>
      </c>
      <c r="R2933" t="s">
        <v>8357</v>
      </c>
      <c r="S2933" s="9">
        <f t="shared" si="137"/>
        <v>41872.291238425925</v>
      </c>
    </row>
    <row r="2934" spans="1:19" ht="43.5" hidden="1" x14ac:dyDescent="0.3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135"/>
        <v>105</v>
      </c>
      <c r="P2934">
        <f t="shared" si="136"/>
        <v>85.74</v>
      </c>
      <c r="Q2934" t="s">
        <v>8315</v>
      </c>
      <c r="R2934" t="s">
        <v>8357</v>
      </c>
      <c r="S2934" s="9">
        <f t="shared" si="137"/>
        <v>42025.164780092593</v>
      </c>
    </row>
    <row r="2935" spans="1:19" ht="43.5" x14ac:dyDescent="0.3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135"/>
        <v>103</v>
      </c>
      <c r="P2935">
        <f t="shared" si="136"/>
        <v>47.57</v>
      </c>
      <c r="Q2935" t="s">
        <v>8315</v>
      </c>
      <c r="R2935" t="s">
        <v>8357</v>
      </c>
      <c r="S2935" s="9">
        <f t="shared" si="137"/>
        <v>42495.956631944442</v>
      </c>
    </row>
    <row r="2936" spans="1:19" ht="43.5" hidden="1" x14ac:dyDescent="0.3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135"/>
        <v>108</v>
      </c>
      <c r="P2936">
        <f t="shared" si="136"/>
        <v>72.97</v>
      </c>
      <c r="Q2936" t="s">
        <v>8315</v>
      </c>
      <c r="R2936" t="s">
        <v>8357</v>
      </c>
      <c r="S2936" s="9">
        <f t="shared" si="137"/>
        <v>41775.636157407411</v>
      </c>
    </row>
    <row r="2937" spans="1:19" ht="43.5" x14ac:dyDescent="0.3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135"/>
        <v>101</v>
      </c>
      <c r="P2937">
        <f t="shared" si="136"/>
        <v>90.54</v>
      </c>
      <c r="Q2937" t="s">
        <v>8315</v>
      </c>
      <c r="R2937" t="s">
        <v>8357</v>
      </c>
      <c r="S2937" s="9">
        <f t="shared" si="137"/>
        <v>42553.583425925928</v>
      </c>
    </row>
    <row r="2938" spans="1:19" ht="43.5" x14ac:dyDescent="0.3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135"/>
        <v>128</v>
      </c>
      <c r="P2938">
        <f t="shared" si="136"/>
        <v>37.65</v>
      </c>
      <c r="Q2938" t="s">
        <v>8315</v>
      </c>
      <c r="R2938" t="s">
        <v>8357</v>
      </c>
      <c r="S2938" s="9">
        <f t="shared" si="137"/>
        <v>41912.650729166664</v>
      </c>
    </row>
    <row r="2939" spans="1:19" ht="29" hidden="1" x14ac:dyDescent="0.3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135"/>
        <v>133</v>
      </c>
      <c r="P2939">
        <f t="shared" si="136"/>
        <v>36.36</v>
      </c>
      <c r="Q2939" t="s">
        <v>8315</v>
      </c>
      <c r="R2939" t="s">
        <v>8357</v>
      </c>
      <c r="S2939" s="9">
        <f t="shared" si="137"/>
        <v>41803.457326388889</v>
      </c>
    </row>
    <row r="2940" spans="1:19" ht="43.5" x14ac:dyDescent="0.3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135"/>
        <v>101</v>
      </c>
      <c r="P2940">
        <f t="shared" si="136"/>
        <v>126.72</v>
      </c>
      <c r="Q2940" t="s">
        <v>8315</v>
      </c>
      <c r="R2940" t="s">
        <v>8357</v>
      </c>
      <c r="S2940" s="9">
        <f t="shared" si="137"/>
        <v>42004.703865740739</v>
      </c>
    </row>
    <row r="2941" spans="1:19" ht="43.5" x14ac:dyDescent="0.3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135"/>
        <v>103</v>
      </c>
      <c r="P2941">
        <f t="shared" si="136"/>
        <v>329.2</v>
      </c>
      <c r="Q2941" t="s">
        <v>8315</v>
      </c>
      <c r="R2941" t="s">
        <v>8357</v>
      </c>
      <c r="S2941" s="9">
        <f t="shared" si="137"/>
        <v>41845.809166666666</v>
      </c>
    </row>
    <row r="2942" spans="1:19" ht="43.5" x14ac:dyDescent="0.3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135"/>
        <v>107</v>
      </c>
      <c r="P2942">
        <f t="shared" si="136"/>
        <v>81.239999999999995</v>
      </c>
      <c r="Q2942" t="s">
        <v>8315</v>
      </c>
      <c r="R2942" t="s">
        <v>8357</v>
      </c>
      <c r="S2942" s="9">
        <f t="shared" si="137"/>
        <v>41982.773356481484</v>
      </c>
    </row>
    <row r="2943" spans="1:19" ht="43.5" hidden="1" x14ac:dyDescent="0.3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135"/>
        <v>0</v>
      </c>
      <c r="P2943">
        <f t="shared" si="136"/>
        <v>1</v>
      </c>
      <c r="Q2943" t="s">
        <v>8315</v>
      </c>
      <c r="R2943" t="s">
        <v>8355</v>
      </c>
      <c r="S2943" s="9">
        <f t="shared" si="137"/>
        <v>42034.960127314815</v>
      </c>
    </row>
    <row r="2944" spans="1:19" ht="43.5" hidden="1" x14ac:dyDescent="0.3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135"/>
        <v>20</v>
      </c>
      <c r="P2944">
        <f t="shared" si="136"/>
        <v>202.23</v>
      </c>
      <c r="Q2944" t="s">
        <v>8315</v>
      </c>
      <c r="R2944" t="s">
        <v>8355</v>
      </c>
      <c r="S2944" s="9">
        <f t="shared" si="137"/>
        <v>42334.803923611107</v>
      </c>
    </row>
    <row r="2945" spans="1:19" ht="43.5" hidden="1" x14ac:dyDescent="0.3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135"/>
        <v>0</v>
      </c>
      <c r="P2945">
        <f t="shared" si="136"/>
        <v>0</v>
      </c>
      <c r="Q2945" t="s">
        <v>8315</v>
      </c>
      <c r="R2945" t="s">
        <v>8355</v>
      </c>
      <c r="S2945" s="9">
        <f t="shared" si="137"/>
        <v>42077.129398148143</v>
      </c>
    </row>
    <row r="2946" spans="1:19" ht="43.5" hidden="1" x14ac:dyDescent="0.3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ref="O2946:O3009" si="138">ROUND((E2946/D2946)*100,0)</f>
        <v>1</v>
      </c>
      <c r="P2946">
        <f t="shared" si="136"/>
        <v>100</v>
      </c>
      <c r="Q2946" t="s">
        <v>8315</v>
      </c>
      <c r="R2946" t="s">
        <v>8355</v>
      </c>
      <c r="S2946" s="9">
        <f t="shared" si="137"/>
        <v>42132.9143287037</v>
      </c>
    </row>
    <row r="2947" spans="1:19" ht="58" hidden="1" x14ac:dyDescent="0.35">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si="138"/>
        <v>0</v>
      </c>
      <c r="P2947">
        <f t="shared" ref="P2947:P3010" si="139">IFERROR(ROUND(E2947/L2947,2),0)</f>
        <v>0</v>
      </c>
      <c r="Q2947" t="s">
        <v>8315</v>
      </c>
      <c r="R2947" t="s">
        <v>8355</v>
      </c>
      <c r="S2947" s="9">
        <f t="shared" ref="S2947:S3010" si="140">(((J2947/60)/60)/24)+DATE(1970,1,1)</f>
        <v>42118.139583333337</v>
      </c>
    </row>
    <row r="2948" spans="1:19" ht="43.5" hidden="1" x14ac:dyDescent="0.3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138"/>
        <v>0</v>
      </c>
      <c r="P2948">
        <f t="shared" si="139"/>
        <v>1</v>
      </c>
      <c r="Q2948" t="s">
        <v>8315</v>
      </c>
      <c r="R2948" t="s">
        <v>8355</v>
      </c>
      <c r="S2948" s="9">
        <f t="shared" si="140"/>
        <v>42567.531157407408</v>
      </c>
    </row>
    <row r="2949" spans="1:19" ht="58" hidden="1" x14ac:dyDescent="0.3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138"/>
        <v>4</v>
      </c>
      <c r="P2949">
        <f t="shared" si="139"/>
        <v>82.46</v>
      </c>
      <c r="Q2949" t="s">
        <v>8315</v>
      </c>
      <c r="R2949" t="s">
        <v>8355</v>
      </c>
      <c r="S2949" s="9">
        <f t="shared" si="140"/>
        <v>42649.562118055561</v>
      </c>
    </row>
    <row r="2950" spans="1:19" ht="58" hidden="1" x14ac:dyDescent="0.3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138"/>
        <v>0</v>
      </c>
      <c r="P2950">
        <f t="shared" si="139"/>
        <v>2.67</v>
      </c>
      <c r="Q2950" t="s">
        <v>8315</v>
      </c>
      <c r="R2950" t="s">
        <v>8355</v>
      </c>
      <c r="S2950" s="9">
        <f t="shared" si="140"/>
        <v>42097.649224537032</v>
      </c>
    </row>
    <row r="2951" spans="1:19" ht="43.5" hidden="1" x14ac:dyDescent="0.3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138"/>
        <v>3</v>
      </c>
      <c r="P2951">
        <f t="shared" si="139"/>
        <v>12.5</v>
      </c>
      <c r="Q2951" t="s">
        <v>8315</v>
      </c>
      <c r="R2951" t="s">
        <v>8355</v>
      </c>
      <c r="S2951" s="9">
        <f t="shared" si="140"/>
        <v>42297.823113425926</v>
      </c>
    </row>
    <row r="2952" spans="1:19" ht="43.5" hidden="1" x14ac:dyDescent="0.3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138"/>
        <v>0</v>
      </c>
      <c r="P2952">
        <f t="shared" si="139"/>
        <v>0</v>
      </c>
      <c r="Q2952" t="s">
        <v>8315</v>
      </c>
      <c r="R2952" t="s">
        <v>8355</v>
      </c>
      <c r="S2952" s="9">
        <f t="shared" si="140"/>
        <v>42362.36518518519</v>
      </c>
    </row>
    <row r="2953" spans="1:19" ht="58" hidden="1" x14ac:dyDescent="0.3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138"/>
        <v>2</v>
      </c>
      <c r="P2953">
        <f t="shared" si="139"/>
        <v>18.899999999999999</v>
      </c>
      <c r="Q2953" t="s">
        <v>8315</v>
      </c>
      <c r="R2953" t="s">
        <v>8355</v>
      </c>
      <c r="S2953" s="9">
        <f t="shared" si="140"/>
        <v>41872.802928240737</v>
      </c>
    </row>
    <row r="2954" spans="1:19" ht="43.5" hidden="1" x14ac:dyDescent="0.3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138"/>
        <v>8</v>
      </c>
      <c r="P2954">
        <f t="shared" si="139"/>
        <v>200.63</v>
      </c>
      <c r="Q2954" t="s">
        <v>8315</v>
      </c>
      <c r="R2954" t="s">
        <v>8355</v>
      </c>
      <c r="S2954" s="9">
        <f t="shared" si="140"/>
        <v>42628.690266203703</v>
      </c>
    </row>
    <row r="2955" spans="1:19" ht="43.5" hidden="1" x14ac:dyDescent="0.3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138"/>
        <v>0</v>
      </c>
      <c r="P2955">
        <f t="shared" si="139"/>
        <v>201.67</v>
      </c>
      <c r="Q2955" t="s">
        <v>8315</v>
      </c>
      <c r="R2955" t="s">
        <v>8355</v>
      </c>
      <c r="S2955" s="9">
        <f t="shared" si="140"/>
        <v>42255.791909722218</v>
      </c>
    </row>
    <row r="2956" spans="1:19" ht="43.5" hidden="1" x14ac:dyDescent="0.3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138"/>
        <v>0</v>
      </c>
      <c r="P2956">
        <f t="shared" si="139"/>
        <v>0</v>
      </c>
      <c r="Q2956" t="s">
        <v>8315</v>
      </c>
      <c r="R2956" t="s">
        <v>8355</v>
      </c>
      <c r="S2956" s="9">
        <f t="shared" si="140"/>
        <v>42790.583368055552</v>
      </c>
    </row>
    <row r="2957" spans="1:19" ht="29" hidden="1" x14ac:dyDescent="0.3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138"/>
        <v>60</v>
      </c>
      <c r="P2957">
        <f t="shared" si="139"/>
        <v>65</v>
      </c>
      <c r="Q2957" t="s">
        <v>8315</v>
      </c>
      <c r="R2957" t="s">
        <v>8355</v>
      </c>
      <c r="S2957" s="9">
        <f t="shared" si="140"/>
        <v>42141.741307870368</v>
      </c>
    </row>
    <row r="2958" spans="1:19" ht="43.5" hidden="1" x14ac:dyDescent="0.3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138"/>
        <v>17</v>
      </c>
      <c r="P2958">
        <f t="shared" si="139"/>
        <v>66.099999999999994</v>
      </c>
      <c r="Q2958" t="s">
        <v>8315</v>
      </c>
      <c r="R2958" t="s">
        <v>8355</v>
      </c>
      <c r="S2958" s="9">
        <f t="shared" si="140"/>
        <v>42464.958912037036</v>
      </c>
    </row>
    <row r="2959" spans="1:19" ht="43.5" hidden="1" x14ac:dyDescent="0.3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138"/>
        <v>2</v>
      </c>
      <c r="P2959">
        <f t="shared" si="139"/>
        <v>93.33</v>
      </c>
      <c r="Q2959" t="s">
        <v>8315</v>
      </c>
      <c r="R2959" t="s">
        <v>8355</v>
      </c>
      <c r="S2959" s="9">
        <f t="shared" si="140"/>
        <v>42031.011249999996</v>
      </c>
    </row>
    <row r="2960" spans="1:19" ht="43.5" hidden="1" x14ac:dyDescent="0.3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138"/>
        <v>0</v>
      </c>
      <c r="P2960">
        <f t="shared" si="139"/>
        <v>0</v>
      </c>
      <c r="Q2960" t="s">
        <v>8315</v>
      </c>
      <c r="R2960" t="s">
        <v>8355</v>
      </c>
      <c r="S2960" s="9">
        <f t="shared" si="140"/>
        <v>42438.779131944444</v>
      </c>
    </row>
    <row r="2961" spans="1:19" ht="43.5" hidden="1" x14ac:dyDescent="0.3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138"/>
        <v>0</v>
      </c>
      <c r="P2961">
        <f t="shared" si="139"/>
        <v>0</v>
      </c>
      <c r="Q2961" t="s">
        <v>8315</v>
      </c>
      <c r="R2961" t="s">
        <v>8355</v>
      </c>
      <c r="S2961" s="9">
        <f t="shared" si="140"/>
        <v>42498.008391203708</v>
      </c>
    </row>
    <row r="2962" spans="1:19" ht="43.5" hidden="1" x14ac:dyDescent="0.3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138"/>
        <v>0</v>
      </c>
      <c r="P2962">
        <f t="shared" si="139"/>
        <v>0</v>
      </c>
      <c r="Q2962" t="s">
        <v>8315</v>
      </c>
      <c r="R2962" t="s">
        <v>8355</v>
      </c>
      <c r="S2962" s="9">
        <f t="shared" si="140"/>
        <v>41863.757210648146</v>
      </c>
    </row>
    <row r="2963" spans="1:19" ht="58" hidden="1" x14ac:dyDescent="0.3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138"/>
        <v>110</v>
      </c>
      <c r="P2963">
        <f t="shared" si="139"/>
        <v>50.75</v>
      </c>
      <c r="Q2963" t="s">
        <v>8315</v>
      </c>
      <c r="R2963" t="s">
        <v>8316</v>
      </c>
      <c r="S2963" s="9">
        <f t="shared" si="140"/>
        <v>42061.212488425925</v>
      </c>
    </row>
    <row r="2964" spans="1:19" ht="43.5" hidden="1" x14ac:dyDescent="0.3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138"/>
        <v>122</v>
      </c>
      <c r="P2964">
        <f t="shared" si="139"/>
        <v>60.9</v>
      </c>
      <c r="Q2964" t="s">
        <v>8315</v>
      </c>
      <c r="R2964" t="s">
        <v>8316</v>
      </c>
      <c r="S2964" s="9">
        <f t="shared" si="140"/>
        <v>42036.24428240741</v>
      </c>
    </row>
    <row r="2965" spans="1:19" ht="58" hidden="1" x14ac:dyDescent="0.3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138"/>
        <v>107</v>
      </c>
      <c r="P2965">
        <f t="shared" si="139"/>
        <v>109.03</v>
      </c>
      <c r="Q2965" t="s">
        <v>8315</v>
      </c>
      <c r="R2965" t="s">
        <v>8316</v>
      </c>
      <c r="S2965" s="9">
        <f t="shared" si="140"/>
        <v>42157.470185185186</v>
      </c>
    </row>
    <row r="2966" spans="1:19" ht="43.5" hidden="1" x14ac:dyDescent="0.3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138"/>
        <v>101</v>
      </c>
      <c r="P2966">
        <f t="shared" si="139"/>
        <v>25.69</v>
      </c>
      <c r="Q2966" t="s">
        <v>8315</v>
      </c>
      <c r="R2966" t="s">
        <v>8316</v>
      </c>
      <c r="S2966" s="9">
        <f t="shared" si="140"/>
        <v>41827.909942129627</v>
      </c>
    </row>
    <row r="2967" spans="1:19" ht="58" hidden="1" x14ac:dyDescent="0.3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138"/>
        <v>109</v>
      </c>
      <c r="P2967">
        <f t="shared" si="139"/>
        <v>41.92</v>
      </c>
      <c r="Q2967" t="s">
        <v>8315</v>
      </c>
      <c r="R2967" t="s">
        <v>8316</v>
      </c>
      <c r="S2967" s="9">
        <f t="shared" si="140"/>
        <v>42162.729548611111</v>
      </c>
    </row>
    <row r="2968" spans="1:19" ht="43.5" hidden="1" x14ac:dyDescent="0.3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138"/>
        <v>114</v>
      </c>
      <c r="P2968">
        <f t="shared" si="139"/>
        <v>88.77</v>
      </c>
      <c r="Q2968" t="s">
        <v>8315</v>
      </c>
      <c r="R2968" t="s">
        <v>8316</v>
      </c>
      <c r="S2968" s="9">
        <f t="shared" si="140"/>
        <v>42233.738564814819</v>
      </c>
    </row>
    <row r="2969" spans="1:19" ht="43.5" hidden="1" x14ac:dyDescent="0.3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138"/>
        <v>114</v>
      </c>
      <c r="P2969">
        <f t="shared" si="139"/>
        <v>80.23</v>
      </c>
      <c r="Q2969" t="s">
        <v>8315</v>
      </c>
      <c r="R2969" t="s">
        <v>8316</v>
      </c>
      <c r="S2969" s="9">
        <f t="shared" si="140"/>
        <v>42042.197824074072</v>
      </c>
    </row>
    <row r="2970" spans="1:19" ht="29" hidden="1" x14ac:dyDescent="0.3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138"/>
        <v>106</v>
      </c>
      <c r="P2970">
        <f t="shared" si="139"/>
        <v>78.94</v>
      </c>
      <c r="Q2970" t="s">
        <v>8315</v>
      </c>
      <c r="R2970" t="s">
        <v>8316</v>
      </c>
      <c r="S2970" s="9">
        <f t="shared" si="140"/>
        <v>42585.523842592593</v>
      </c>
    </row>
    <row r="2971" spans="1:19" ht="43.5" hidden="1" x14ac:dyDescent="0.3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138"/>
        <v>163</v>
      </c>
      <c r="P2971">
        <f t="shared" si="139"/>
        <v>95.59</v>
      </c>
      <c r="Q2971" t="s">
        <v>8315</v>
      </c>
      <c r="R2971" t="s">
        <v>8316</v>
      </c>
      <c r="S2971" s="9">
        <f t="shared" si="140"/>
        <v>42097.786493055552</v>
      </c>
    </row>
    <row r="2972" spans="1:19" ht="43.5" hidden="1" x14ac:dyDescent="0.3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138"/>
        <v>106</v>
      </c>
      <c r="P2972">
        <f t="shared" si="139"/>
        <v>69.89</v>
      </c>
      <c r="Q2972" t="s">
        <v>8315</v>
      </c>
      <c r="R2972" t="s">
        <v>8316</v>
      </c>
      <c r="S2972" s="9">
        <f t="shared" si="140"/>
        <v>41808.669571759259</v>
      </c>
    </row>
    <row r="2973" spans="1:19" ht="43.5" hidden="1" x14ac:dyDescent="0.3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138"/>
        <v>100</v>
      </c>
      <c r="P2973">
        <f t="shared" si="139"/>
        <v>74.53</v>
      </c>
      <c r="Q2973" t="s">
        <v>8315</v>
      </c>
      <c r="R2973" t="s">
        <v>8316</v>
      </c>
      <c r="S2973" s="9">
        <f t="shared" si="140"/>
        <v>41852.658310185187</v>
      </c>
    </row>
    <row r="2974" spans="1:19" ht="29" hidden="1" x14ac:dyDescent="0.3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138"/>
        <v>105</v>
      </c>
      <c r="P2974">
        <f t="shared" si="139"/>
        <v>123.94</v>
      </c>
      <c r="Q2974" t="s">
        <v>8315</v>
      </c>
      <c r="R2974" t="s">
        <v>8316</v>
      </c>
      <c r="S2974" s="9">
        <f t="shared" si="140"/>
        <v>42694.110185185185</v>
      </c>
    </row>
    <row r="2975" spans="1:19" ht="43.5" hidden="1" x14ac:dyDescent="0.3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138"/>
        <v>175</v>
      </c>
      <c r="P2975">
        <f t="shared" si="139"/>
        <v>264.85000000000002</v>
      </c>
      <c r="Q2975" t="s">
        <v>8315</v>
      </c>
      <c r="R2975" t="s">
        <v>8316</v>
      </c>
      <c r="S2975" s="9">
        <f t="shared" si="140"/>
        <v>42341.818379629629</v>
      </c>
    </row>
    <row r="2976" spans="1:19" ht="58" hidden="1" x14ac:dyDescent="0.3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138"/>
        <v>102</v>
      </c>
      <c r="P2976">
        <f t="shared" si="139"/>
        <v>58.62</v>
      </c>
      <c r="Q2976" t="s">
        <v>8315</v>
      </c>
      <c r="R2976" t="s">
        <v>8316</v>
      </c>
      <c r="S2976" s="9">
        <f t="shared" si="140"/>
        <v>41880.061006944445</v>
      </c>
    </row>
    <row r="2977" spans="1:19" ht="58" hidden="1" x14ac:dyDescent="0.3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138"/>
        <v>100</v>
      </c>
      <c r="P2977">
        <f t="shared" si="139"/>
        <v>70.88</v>
      </c>
      <c r="Q2977" t="s">
        <v>8315</v>
      </c>
      <c r="R2977" t="s">
        <v>8316</v>
      </c>
      <c r="S2977" s="9">
        <f t="shared" si="140"/>
        <v>41941.683865740742</v>
      </c>
    </row>
    <row r="2978" spans="1:19" ht="43.5" hidden="1" x14ac:dyDescent="0.3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138"/>
        <v>171</v>
      </c>
      <c r="P2978">
        <f t="shared" si="139"/>
        <v>8.57</v>
      </c>
      <c r="Q2978" t="s">
        <v>8315</v>
      </c>
      <c r="R2978" t="s">
        <v>8316</v>
      </c>
      <c r="S2978" s="9">
        <f t="shared" si="140"/>
        <v>42425.730671296296</v>
      </c>
    </row>
    <row r="2979" spans="1:19" ht="58" hidden="1" x14ac:dyDescent="0.3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138"/>
        <v>114</v>
      </c>
      <c r="P2979">
        <f t="shared" si="139"/>
        <v>113.57</v>
      </c>
      <c r="Q2979" t="s">
        <v>8315</v>
      </c>
      <c r="R2979" t="s">
        <v>8316</v>
      </c>
      <c r="S2979" s="9">
        <f t="shared" si="140"/>
        <v>42026.88118055556</v>
      </c>
    </row>
    <row r="2980" spans="1:19" ht="58" hidden="1" x14ac:dyDescent="0.3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138"/>
        <v>129</v>
      </c>
      <c r="P2980">
        <f t="shared" si="139"/>
        <v>60.69</v>
      </c>
      <c r="Q2980" t="s">
        <v>8315</v>
      </c>
      <c r="R2980" t="s">
        <v>8316</v>
      </c>
      <c r="S2980" s="9">
        <f t="shared" si="140"/>
        <v>41922.640590277777</v>
      </c>
    </row>
    <row r="2981" spans="1:19" ht="43.5" hidden="1" x14ac:dyDescent="0.3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138"/>
        <v>101</v>
      </c>
      <c r="P2981">
        <f t="shared" si="139"/>
        <v>110.22</v>
      </c>
      <c r="Q2981" t="s">
        <v>8315</v>
      </c>
      <c r="R2981" t="s">
        <v>8316</v>
      </c>
      <c r="S2981" s="9">
        <f t="shared" si="140"/>
        <v>41993.824340277773</v>
      </c>
    </row>
    <row r="2982" spans="1:19" ht="43.5" hidden="1" x14ac:dyDescent="0.3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138"/>
        <v>109</v>
      </c>
      <c r="P2982">
        <f t="shared" si="139"/>
        <v>136.46</v>
      </c>
      <c r="Q2982" t="s">
        <v>8315</v>
      </c>
      <c r="R2982" t="s">
        <v>8316</v>
      </c>
      <c r="S2982" s="9">
        <f t="shared" si="140"/>
        <v>42219.915856481486</v>
      </c>
    </row>
    <row r="2983" spans="1:19" ht="58" hidden="1" x14ac:dyDescent="0.3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138"/>
        <v>129</v>
      </c>
      <c r="P2983">
        <f t="shared" si="139"/>
        <v>53.16</v>
      </c>
      <c r="Q2983" t="s">
        <v>8315</v>
      </c>
      <c r="R2983" t="s">
        <v>8355</v>
      </c>
      <c r="S2983" s="9">
        <f t="shared" si="140"/>
        <v>42225.559675925921</v>
      </c>
    </row>
    <row r="2984" spans="1:19" ht="43.5" hidden="1" x14ac:dyDescent="0.3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138"/>
        <v>102</v>
      </c>
      <c r="P2984">
        <f t="shared" si="139"/>
        <v>86.49</v>
      </c>
      <c r="Q2984" t="s">
        <v>8315</v>
      </c>
      <c r="R2984" t="s">
        <v>8355</v>
      </c>
      <c r="S2984" s="9">
        <f t="shared" si="140"/>
        <v>42381.686840277776</v>
      </c>
    </row>
    <row r="2985" spans="1:19" ht="43.5" hidden="1" x14ac:dyDescent="0.3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138"/>
        <v>147</v>
      </c>
      <c r="P2985">
        <f t="shared" si="139"/>
        <v>155.24</v>
      </c>
      <c r="Q2985" t="s">
        <v>8315</v>
      </c>
      <c r="R2985" t="s">
        <v>8355</v>
      </c>
      <c r="S2985" s="9">
        <f t="shared" si="140"/>
        <v>41894.632361111115</v>
      </c>
    </row>
    <row r="2986" spans="1:19" ht="58" hidden="1" x14ac:dyDescent="0.3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138"/>
        <v>100</v>
      </c>
      <c r="P2986">
        <f t="shared" si="139"/>
        <v>115.08</v>
      </c>
      <c r="Q2986" t="s">
        <v>8315</v>
      </c>
      <c r="R2986" t="s">
        <v>8355</v>
      </c>
      <c r="S2986" s="9">
        <f t="shared" si="140"/>
        <v>42576.278715277775</v>
      </c>
    </row>
    <row r="2987" spans="1:19" ht="58" hidden="1" x14ac:dyDescent="0.3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138"/>
        <v>122</v>
      </c>
      <c r="P2987">
        <f t="shared" si="139"/>
        <v>109.59</v>
      </c>
      <c r="Q2987" t="s">
        <v>8315</v>
      </c>
      <c r="R2987" t="s">
        <v>8355</v>
      </c>
      <c r="S2987" s="9">
        <f t="shared" si="140"/>
        <v>42654.973703703698</v>
      </c>
    </row>
    <row r="2988" spans="1:19" ht="43.5" hidden="1" x14ac:dyDescent="0.3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138"/>
        <v>106</v>
      </c>
      <c r="P2988">
        <f t="shared" si="139"/>
        <v>45.21</v>
      </c>
      <c r="Q2988" t="s">
        <v>8315</v>
      </c>
      <c r="R2988" t="s">
        <v>8355</v>
      </c>
      <c r="S2988" s="9">
        <f t="shared" si="140"/>
        <v>42431.500069444446</v>
      </c>
    </row>
    <row r="2989" spans="1:19" ht="58" hidden="1" x14ac:dyDescent="0.3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138"/>
        <v>110</v>
      </c>
      <c r="P2989">
        <f t="shared" si="139"/>
        <v>104.15</v>
      </c>
      <c r="Q2989" t="s">
        <v>8315</v>
      </c>
      <c r="R2989" t="s">
        <v>8355</v>
      </c>
      <c r="S2989" s="9">
        <f t="shared" si="140"/>
        <v>42627.307303240741</v>
      </c>
    </row>
    <row r="2990" spans="1:19" ht="43.5" hidden="1" x14ac:dyDescent="0.3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138"/>
        <v>100</v>
      </c>
      <c r="P2990">
        <f t="shared" si="139"/>
        <v>35.71</v>
      </c>
      <c r="Q2990" t="s">
        <v>8315</v>
      </c>
      <c r="R2990" t="s">
        <v>8355</v>
      </c>
      <c r="S2990" s="9">
        <f t="shared" si="140"/>
        <v>42511.362048611118</v>
      </c>
    </row>
    <row r="2991" spans="1:19" hidden="1" x14ac:dyDescent="0.3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138"/>
        <v>177</v>
      </c>
      <c r="P2991">
        <f t="shared" si="139"/>
        <v>97</v>
      </c>
      <c r="Q2991" t="s">
        <v>8315</v>
      </c>
      <c r="R2991" t="s">
        <v>8355</v>
      </c>
      <c r="S2991" s="9">
        <f t="shared" si="140"/>
        <v>42337.02039351852</v>
      </c>
    </row>
    <row r="2992" spans="1:19" ht="43.5" hidden="1" x14ac:dyDescent="0.3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138"/>
        <v>100</v>
      </c>
      <c r="P2992">
        <f t="shared" si="139"/>
        <v>370.37</v>
      </c>
      <c r="Q2992" t="s">
        <v>8315</v>
      </c>
      <c r="R2992" t="s">
        <v>8355</v>
      </c>
      <c r="S2992" s="9">
        <f t="shared" si="140"/>
        <v>42341.57430555555</v>
      </c>
    </row>
    <row r="2993" spans="1:19" ht="43.5" hidden="1" x14ac:dyDescent="0.3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138"/>
        <v>103</v>
      </c>
      <c r="P2993">
        <f t="shared" si="139"/>
        <v>94.41</v>
      </c>
      <c r="Q2993" t="s">
        <v>8315</v>
      </c>
      <c r="R2993" t="s">
        <v>8355</v>
      </c>
      <c r="S2993" s="9">
        <f t="shared" si="140"/>
        <v>42740.837152777778</v>
      </c>
    </row>
    <row r="2994" spans="1:19" ht="43.5" hidden="1" x14ac:dyDescent="0.3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138"/>
        <v>105</v>
      </c>
      <c r="P2994">
        <f t="shared" si="139"/>
        <v>48.98</v>
      </c>
      <c r="Q2994" t="s">
        <v>8315</v>
      </c>
      <c r="R2994" t="s">
        <v>8355</v>
      </c>
      <c r="S2994" s="9">
        <f t="shared" si="140"/>
        <v>42622.767476851848</v>
      </c>
    </row>
    <row r="2995" spans="1:19" hidden="1" x14ac:dyDescent="0.3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138"/>
        <v>100</v>
      </c>
      <c r="P2995">
        <f t="shared" si="139"/>
        <v>45.59</v>
      </c>
      <c r="Q2995" t="s">
        <v>8315</v>
      </c>
      <c r="R2995" t="s">
        <v>8355</v>
      </c>
      <c r="S2995" s="9">
        <f t="shared" si="140"/>
        <v>42390.838738425926</v>
      </c>
    </row>
    <row r="2996" spans="1:19" ht="43.5" hidden="1" x14ac:dyDescent="0.3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138"/>
        <v>458</v>
      </c>
      <c r="P2996">
        <f t="shared" si="139"/>
        <v>23.28</v>
      </c>
      <c r="Q2996" t="s">
        <v>8315</v>
      </c>
      <c r="R2996" t="s">
        <v>8355</v>
      </c>
      <c r="S2996" s="9">
        <f t="shared" si="140"/>
        <v>41885.478842592594</v>
      </c>
    </row>
    <row r="2997" spans="1:19" ht="43.5" hidden="1" x14ac:dyDescent="0.3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138"/>
        <v>105</v>
      </c>
      <c r="P2997">
        <f t="shared" si="139"/>
        <v>63.23</v>
      </c>
      <c r="Q2997" t="s">
        <v>8315</v>
      </c>
      <c r="R2997" t="s">
        <v>8355</v>
      </c>
      <c r="S2997" s="9">
        <f t="shared" si="140"/>
        <v>42724.665173611109</v>
      </c>
    </row>
    <row r="2998" spans="1:19" ht="29" hidden="1" x14ac:dyDescent="0.3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138"/>
        <v>172</v>
      </c>
      <c r="P2998">
        <f t="shared" si="139"/>
        <v>153.52000000000001</v>
      </c>
      <c r="Q2998" t="s">
        <v>8315</v>
      </c>
      <c r="R2998" t="s">
        <v>8355</v>
      </c>
      <c r="S2998" s="9">
        <f t="shared" si="140"/>
        <v>42090.912500000006</v>
      </c>
    </row>
    <row r="2999" spans="1:19" ht="43.5" hidden="1" x14ac:dyDescent="0.3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138"/>
        <v>104</v>
      </c>
      <c r="P2999">
        <f t="shared" si="139"/>
        <v>90.2</v>
      </c>
      <c r="Q2999" t="s">
        <v>8315</v>
      </c>
      <c r="R2999" t="s">
        <v>8355</v>
      </c>
      <c r="S2999" s="9">
        <f t="shared" si="140"/>
        <v>42775.733715277776</v>
      </c>
    </row>
    <row r="3000" spans="1:19" ht="43.5" hidden="1" x14ac:dyDescent="0.3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138"/>
        <v>103</v>
      </c>
      <c r="P3000">
        <f t="shared" si="139"/>
        <v>118.97</v>
      </c>
      <c r="Q3000" t="s">
        <v>8315</v>
      </c>
      <c r="R3000" t="s">
        <v>8355</v>
      </c>
      <c r="S3000" s="9">
        <f t="shared" si="140"/>
        <v>41778.193622685183</v>
      </c>
    </row>
    <row r="3001" spans="1:19" ht="43.5" hidden="1" x14ac:dyDescent="0.3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138"/>
        <v>119</v>
      </c>
      <c r="P3001">
        <f t="shared" si="139"/>
        <v>80.25</v>
      </c>
      <c r="Q3001" t="s">
        <v>8315</v>
      </c>
      <c r="R3001" t="s">
        <v>8355</v>
      </c>
      <c r="S3001" s="9">
        <f t="shared" si="140"/>
        <v>42780.740277777775</v>
      </c>
    </row>
    <row r="3002" spans="1:19" ht="43.5" hidden="1" x14ac:dyDescent="0.3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138"/>
        <v>100</v>
      </c>
      <c r="P3002">
        <f t="shared" si="139"/>
        <v>62.5</v>
      </c>
      <c r="Q3002" t="s">
        <v>8315</v>
      </c>
      <c r="R3002" t="s">
        <v>8355</v>
      </c>
      <c r="S3002" s="9">
        <f t="shared" si="140"/>
        <v>42752.827199074076</v>
      </c>
    </row>
    <row r="3003" spans="1:19" ht="43.5" hidden="1" x14ac:dyDescent="0.3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138"/>
        <v>319</v>
      </c>
      <c r="P3003">
        <f t="shared" si="139"/>
        <v>131.38</v>
      </c>
      <c r="Q3003" t="s">
        <v>8315</v>
      </c>
      <c r="R3003" t="s">
        <v>8355</v>
      </c>
      <c r="S3003" s="9">
        <f t="shared" si="140"/>
        <v>42534.895625000005</v>
      </c>
    </row>
    <row r="3004" spans="1:19" ht="29" hidden="1" x14ac:dyDescent="0.3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138"/>
        <v>109</v>
      </c>
      <c r="P3004">
        <f t="shared" si="139"/>
        <v>73.03</v>
      </c>
      <c r="Q3004" t="s">
        <v>8315</v>
      </c>
      <c r="R3004" t="s">
        <v>8355</v>
      </c>
      <c r="S3004" s="9">
        <f t="shared" si="140"/>
        <v>41239.83625</v>
      </c>
    </row>
    <row r="3005" spans="1:19" ht="43.5" hidden="1" x14ac:dyDescent="0.3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138"/>
        <v>101</v>
      </c>
      <c r="P3005">
        <f t="shared" si="139"/>
        <v>178.53</v>
      </c>
      <c r="Q3005" t="s">
        <v>8315</v>
      </c>
      <c r="R3005" t="s">
        <v>8355</v>
      </c>
      <c r="S3005" s="9">
        <f t="shared" si="140"/>
        <v>42398.849259259259</v>
      </c>
    </row>
    <row r="3006" spans="1:19" ht="58" hidden="1" x14ac:dyDescent="0.3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138"/>
        <v>113</v>
      </c>
      <c r="P3006">
        <f t="shared" si="139"/>
        <v>162.91</v>
      </c>
      <c r="Q3006" t="s">
        <v>8315</v>
      </c>
      <c r="R3006" t="s">
        <v>8355</v>
      </c>
      <c r="S3006" s="9">
        <f t="shared" si="140"/>
        <v>41928.881064814814</v>
      </c>
    </row>
    <row r="3007" spans="1:19" ht="58" hidden="1" x14ac:dyDescent="0.3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138"/>
        <v>120</v>
      </c>
      <c r="P3007">
        <f t="shared" si="139"/>
        <v>108.24</v>
      </c>
      <c r="Q3007" t="s">
        <v>8315</v>
      </c>
      <c r="R3007" t="s">
        <v>8355</v>
      </c>
      <c r="S3007" s="9">
        <f t="shared" si="140"/>
        <v>41888.674826388888</v>
      </c>
    </row>
    <row r="3008" spans="1:19" ht="29" hidden="1" x14ac:dyDescent="0.3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138"/>
        <v>108</v>
      </c>
      <c r="P3008">
        <f t="shared" si="139"/>
        <v>88.87</v>
      </c>
      <c r="Q3008" t="s">
        <v>8315</v>
      </c>
      <c r="R3008" t="s">
        <v>8355</v>
      </c>
      <c r="S3008" s="9">
        <f t="shared" si="140"/>
        <v>41957.756840277783</v>
      </c>
    </row>
    <row r="3009" spans="1:19" ht="29" hidden="1" x14ac:dyDescent="0.3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138"/>
        <v>180</v>
      </c>
      <c r="P3009">
        <f t="shared" si="139"/>
        <v>54</v>
      </c>
      <c r="Q3009" t="s">
        <v>8315</v>
      </c>
      <c r="R3009" t="s">
        <v>8355</v>
      </c>
      <c r="S3009" s="9">
        <f t="shared" si="140"/>
        <v>42098.216238425928</v>
      </c>
    </row>
    <row r="3010" spans="1:19" ht="43.5" hidden="1" x14ac:dyDescent="0.3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ref="O3010:O3073" si="141">ROUND((E3010/D3010)*100,0)</f>
        <v>101</v>
      </c>
      <c r="P3010">
        <f t="shared" si="139"/>
        <v>116.73</v>
      </c>
      <c r="Q3010" t="s">
        <v>8315</v>
      </c>
      <c r="R3010" t="s">
        <v>8355</v>
      </c>
      <c r="S3010" s="9">
        <f t="shared" si="140"/>
        <v>42360.212025462963</v>
      </c>
    </row>
    <row r="3011" spans="1:19" ht="43.5" hidden="1" x14ac:dyDescent="0.3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si="141"/>
        <v>120</v>
      </c>
      <c r="P3011">
        <f t="shared" ref="P3011:P3074" si="142">IFERROR(ROUND(E3011/L3011,2),0)</f>
        <v>233.9</v>
      </c>
      <c r="Q3011" t="s">
        <v>8315</v>
      </c>
      <c r="R3011" t="s">
        <v>8355</v>
      </c>
      <c r="S3011" s="9">
        <f t="shared" ref="S3011:S3074" si="143">(((J3011/60)/60)/24)+DATE(1970,1,1)</f>
        <v>41939.569907407407</v>
      </c>
    </row>
    <row r="3012" spans="1:19" ht="43.5" hidden="1" x14ac:dyDescent="0.3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141"/>
        <v>158</v>
      </c>
      <c r="P3012">
        <f t="shared" si="142"/>
        <v>158</v>
      </c>
      <c r="Q3012" t="s">
        <v>8315</v>
      </c>
      <c r="R3012" t="s">
        <v>8355</v>
      </c>
      <c r="S3012" s="9">
        <f t="shared" si="143"/>
        <v>41996.832395833335</v>
      </c>
    </row>
    <row r="3013" spans="1:19" ht="43.5" hidden="1" x14ac:dyDescent="0.3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141"/>
        <v>124</v>
      </c>
      <c r="P3013">
        <f t="shared" si="142"/>
        <v>14.84</v>
      </c>
      <c r="Q3013" t="s">
        <v>8315</v>
      </c>
      <c r="R3013" t="s">
        <v>8355</v>
      </c>
      <c r="S3013" s="9">
        <f t="shared" si="143"/>
        <v>42334.468935185185</v>
      </c>
    </row>
    <row r="3014" spans="1:19" ht="43.5" hidden="1" x14ac:dyDescent="0.3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141"/>
        <v>117</v>
      </c>
      <c r="P3014">
        <f t="shared" si="142"/>
        <v>85.18</v>
      </c>
      <c r="Q3014" t="s">
        <v>8315</v>
      </c>
      <c r="R3014" t="s">
        <v>8355</v>
      </c>
      <c r="S3014" s="9">
        <f t="shared" si="143"/>
        <v>42024.702893518523</v>
      </c>
    </row>
    <row r="3015" spans="1:19" ht="43.5" hidden="1" x14ac:dyDescent="0.3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141"/>
        <v>157</v>
      </c>
      <c r="P3015">
        <f t="shared" si="142"/>
        <v>146.69</v>
      </c>
      <c r="Q3015" t="s">
        <v>8315</v>
      </c>
      <c r="R3015" t="s">
        <v>8355</v>
      </c>
      <c r="S3015" s="9">
        <f t="shared" si="143"/>
        <v>42146.836215277777</v>
      </c>
    </row>
    <row r="3016" spans="1:19" ht="43.5" hidden="1" x14ac:dyDescent="0.3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141"/>
        <v>113</v>
      </c>
      <c r="P3016">
        <f t="shared" si="142"/>
        <v>50.76</v>
      </c>
      <c r="Q3016" t="s">
        <v>8315</v>
      </c>
      <c r="R3016" t="s">
        <v>8355</v>
      </c>
      <c r="S3016" s="9">
        <f t="shared" si="143"/>
        <v>41920.123611111114</v>
      </c>
    </row>
    <row r="3017" spans="1:19" ht="43.5" hidden="1" x14ac:dyDescent="0.3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141"/>
        <v>103</v>
      </c>
      <c r="P3017">
        <f t="shared" si="142"/>
        <v>87.7</v>
      </c>
      <c r="Q3017" t="s">
        <v>8315</v>
      </c>
      <c r="R3017" t="s">
        <v>8355</v>
      </c>
      <c r="S3017" s="9">
        <f t="shared" si="143"/>
        <v>41785.72729166667</v>
      </c>
    </row>
    <row r="3018" spans="1:19" ht="58" hidden="1" x14ac:dyDescent="0.3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141"/>
        <v>103</v>
      </c>
      <c r="P3018">
        <f t="shared" si="142"/>
        <v>242.28</v>
      </c>
      <c r="Q3018" t="s">
        <v>8315</v>
      </c>
      <c r="R3018" t="s">
        <v>8355</v>
      </c>
      <c r="S3018" s="9">
        <f t="shared" si="143"/>
        <v>41778.548055555555</v>
      </c>
    </row>
    <row r="3019" spans="1:19" ht="43.5" hidden="1" x14ac:dyDescent="0.3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141"/>
        <v>106</v>
      </c>
      <c r="P3019">
        <f t="shared" si="142"/>
        <v>146.44999999999999</v>
      </c>
      <c r="Q3019" t="s">
        <v>8315</v>
      </c>
      <c r="R3019" t="s">
        <v>8355</v>
      </c>
      <c r="S3019" s="9">
        <f t="shared" si="143"/>
        <v>41841.850034722222</v>
      </c>
    </row>
    <row r="3020" spans="1:19" ht="43.5" hidden="1" x14ac:dyDescent="0.3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141"/>
        <v>101</v>
      </c>
      <c r="P3020">
        <f t="shared" si="142"/>
        <v>103.17</v>
      </c>
      <c r="Q3020" t="s">
        <v>8315</v>
      </c>
      <c r="R3020" t="s">
        <v>8355</v>
      </c>
      <c r="S3020" s="9">
        <f t="shared" si="143"/>
        <v>42163.29833333334</v>
      </c>
    </row>
    <row r="3021" spans="1:19" ht="43.5" hidden="1" x14ac:dyDescent="0.3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141"/>
        <v>121</v>
      </c>
      <c r="P3021">
        <f t="shared" si="142"/>
        <v>80.459999999999994</v>
      </c>
      <c r="Q3021" t="s">
        <v>8315</v>
      </c>
      <c r="R3021" t="s">
        <v>8355</v>
      </c>
      <c r="S3021" s="9">
        <f t="shared" si="143"/>
        <v>41758.833564814813</v>
      </c>
    </row>
    <row r="3022" spans="1:19" ht="58" hidden="1" x14ac:dyDescent="0.3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141"/>
        <v>101</v>
      </c>
      <c r="P3022">
        <f t="shared" si="142"/>
        <v>234.67</v>
      </c>
      <c r="Q3022" t="s">
        <v>8315</v>
      </c>
      <c r="R3022" t="s">
        <v>8355</v>
      </c>
      <c r="S3022" s="9">
        <f t="shared" si="143"/>
        <v>42170.846446759257</v>
      </c>
    </row>
    <row r="3023" spans="1:19" ht="43.5" hidden="1" x14ac:dyDescent="0.3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141"/>
        <v>116</v>
      </c>
      <c r="P3023">
        <f t="shared" si="142"/>
        <v>50.69</v>
      </c>
      <c r="Q3023" t="s">
        <v>8315</v>
      </c>
      <c r="R3023" t="s">
        <v>8355</v>
      </c>
      <c r="S3023" s="9">
        <f t="shared" si="143"/>
        <v>42660.618854166663</v>
      </c>
    </row>
    <row r="3024" spans="1:19" ht="43.5" hidden="1" x14ac:dyDescent="0.3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141"/>
        <v>101</v>
      </c>
      <c r="P3024">
        <f t="shared" si="142"/>
        <v>162.71</v>
      </c>
      <c r="Q3024" t="s">
        <v>8315</v>
      </c>
      <c r="R3024" t="s">
        <v>8355</v>
      </c>
      <c r="S3024" s="9">
        <f t="shared" si="143"/>
        <v>42564.95380787037</v>
      </c>
    </row>
    <row r="3025" spans="1:19" ht="58" hidden="1" x14ac:dyDescent="0.3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141"/>
        <v>103</v>
      </c>
      <c r="P3025">
        <f t="shared" si="142"/>
        <v>120.17</v>
      </c>
      <c r="Q3025" t="s">
        <v>8315</v>
      </c>
      <c r="R3025" t="s">
        <v>8355</v>
      </c>
      <c r="S3025" s="9">
        <f t="shared" si="143"/>
        <v>42121.675763888896</v>
      </c>
    </row>
    <row r="3026" spans="1:19" ht="43.5" hidden="1" x14ac:dyDescent="0.3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141"/>
        <v>246</v>
      </c>
      <c r="P3026">
        <f t="shared" si="142"/>
        <v>67.7</v>
      </c>
      <c r="Q3026" t="s">
        <v>8315</v>
      </c>
      <c r="R3026" t="s">
        <v>8355</v>
      </c>
      <c r="S3026" s="9">
        <f t="shared" si="143"/>
        <v>41158.993923611109</v>
      </c>
    </row>
    <row r="3027" spans="1:19" ht="43.5" hidden="1" x14ac:dyDescent="0.3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141"/>
        <v>302</v>
      </c>
      <c r="P3027">
        <f t="shared" si="142"/>
        <v>52.1</v>
      </c>
      <c r="Q3027" t="s">
        <v>8315</v>
      </c>
      <c r="R3027" t="s">
        <v>8355</v>
      </c>
      <c r="S3027" s="9">
        <f t="shared" si="143"/>
        <v>41761.509409722225</v>
      </c>
    </row>
    <row r="3028" spans="1:19" ht="58" hidden="1" x14ac:dyDescent="0.3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141"/>
        <v>143</v>
      </c>
      <c r="P3028">
        <f t="shared" si="142"/>
        <v>51.6</v>
      </c>
      <c r="Q3028" t="s">
        <v>8315</v>
      </c>
      <c r="R3028" t="s">
        <v>8355</v>
      </c>
      <c r="S3028" s="9">
        <f t="shared" si="143"/>
        <v>42783.459398148145</v>
      </c>
    </row>
    <row r="3029" spans="1:19" ht="43.5" hidden="1" x14ac:dyDescent="0.3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141"/>
        <v>131</v>
      </c>
      <c r="P3029">
        <f t="shared" si="142"/>
        <v>164.3</v>
      </c>
      <c r="Q3029" t="s">
        <v>8315</v>
      </c>
      <c r="R3029" t="s">
        <v>8355</v>
      </c>
      <c r="S3029" s="9">
        <f t="shared" si="143"/>
        <v>42053.704293981486</v>
      </c>
    </row>
    <row r="3030" spans="1:19" ht="29" hidden="1" x14ac:dyDescent="0.3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141"/>
        <v>168</v>
      </c>
      <c r="P3030">
        <f t="shared" si="142"/>
        <v>84.86</v>
      </c>
      <c r="Q3030" t="s">
        <v>8315</v>
      </c>
      <c r="R3030" t="s">
        <v>8355</v>
      </c>
      <c r="S3030" s="9">
        <f t="shared" si="143"/>
        <v>42567.264178240745</v>
      </c>
    </row>
    <row r="3031" spans="1:19" ht="43.5" hidden="1" x14ac:dyDescent="0.3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141"/>
        <v>110</v>
      </c>
      <c r="P3031">
        <f t="shared" si="142"/>
        <v>94.55</v>
      </c>
      <c r="Q3031" t="s">
        <v>8315</v>
      </c>
      <c r="R3031" t="s">
        <v>8355</v>
      </c>
      <c r="S3031" s="9">
        <f t="shared" si="143"/>
        <v>41932.708877314813</v>
      </c>
    </row>
    <row r="3032" spans="1:19" ht="43.5" hidden="1" x14ac:dyDescent="0.3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141"/>
        <v>107</v>
      </c>
      <c r="P3032">
        <f t="shared" si="142"/>
        <v>45.54</v>
      </c>
      <c r="Q3032" t="s">
        <v>8315</v>
      </c>
      <c r="R3032" t="s">
        <v>8355</v>
      </c>
      <c r="S3032" s="9">
        <f t="shared" si="143"/>
        <v>42233.747349537036</v>
      </c>
    </row>
    <row r="3033" spans="1:19" ht="72.5" hidden="1" x14ac:dyDescent="0.3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141"/>
        <v>100</v>
      </c>
      <c r="P3033">
        <f t="shared" si="142"/>
        <v>51.72</v>
      </c>
      <c r="Q3033" t="s">
        <v>8315</v>
      </c>
      <c r="R3033" t="s">
        <v>8355</v>
      </c>
      <c r="S3033" s="9">
        <f t="shared" si="143"/>
        <v>42597.882488425923</v>
      </c>
    </row>
    <row r="3034" spans="1:19" ht="43.5" hidden="1" x14ac:dyDescent="0.3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141"/>
        <v>127</v>
      </c>
      <c r="P3034">
        <f t="shared" si="142"/>
        <v>50.88</v>
      </c>
      <c r="Q3034" t="s">
        <v>8315</v>
      </c>
      <c r="R3034" t="s">
        <v>8355</v>
      </c>
      <c r="S3034" s="9">
        <f t="shared" si="143"/>
        <v>42228.044664351852</v>
      </c>
    </row>
    <row r="3035" spans="1:19" ht="43.5" hidden="1" x14ac:dyDescent="0.3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141"/>
        <v>147</v>
      </c>
      <c r="P3035">
        <f t="shared" si="142"/>
        <v>191.13</v>
      </c>
      <c r="Q3035" t="s">
        <v>8315</v>
      </c>
      <c r="R3035" t="s">
        <v>8355</v>
      </c>
      <c r="S3035" s="9">
        <f t="shared" si="143"/>
        <v>42570.110243055555</v>
      </c>
    </row>
    <row r="3036" spans="1:19" ht="72.5" hidden="1" x14ac:dyDescent="0.3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141"/>
        <v>113</v>
      </c>
      <c r="P3036">
        <f t="shared" si="142"/>
        <v>89.31</v>
      </c>
      <c r="Q3036" t="s">
        <v>8315</v>
      </c>
      <c r="R3036" t="s">
        <v>8355</v>
      </c>
      <c r="S3036" s="9">
        <f t="shared" si="143"/>
        <v>42644.535358796296</v>
      </c>
    </row>
    <row r="3037" spans="1:19" ht="29" hidden="1" x14ac:dyDescent="0.3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141"/>
        <v>109</v>
      </c>
      <c r="P3037">
        <f t="shared" si="142"/>
        <v>88.59</v>
      </c>
      <c r="Q3037" t="s">
        <v>8315</v>
      </c>
      <c r="R3037" t="s">
        <v>8355</v>
      </c>
      <c r="S3037" s="9">
        <f t="shared" si="143"/>
        <v>41368.560289351852</v>
      </c>
    </row>
    <row r="3038" spans="1:19" ht="43.5" hidden="1" x14ac:dyDescent="0.3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141"/>
        <v>127</v>
      </c>
      <c r="P3038">
        <f t="shared" si="142"/>
        <v>96.3</v>
      </c>
      <c r="Q3038" t="s">
        <v>8315</v>
      </c>
      <c r="R3038" t="s">
        <v>8355</v>
      </c>
      <c r="S3038" s="9">
        <f t="shared" si="143"/>
        <v>41466.785231481481</v>
      </c>
    </row>
    <row r="3039" spans="1:19" ht="58" hidden="1" x14ac:dyDescent="0.3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141"/>
        <v>213</v>
      </c>
      <c r="P3039">
        <f t="shared" si="142"/>
        <v>33.31</v>
      </c>
      <c r="Q3039" t="s">
        <v>8315</v>
      </c>
      <c r="R3039" t="s">
        <v>8355</v>
      </c>
      <c r="S3039" s="9">
        <f t="shared" si="143"/>
        <v>40378.893206018518</v>
      </c>
    </row>
    <row r="3040" spans="1:19" ht="43.5" hidden="1" x14ac:dyDescent="0.3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141"/>
        <v>101</v>
      </c>
      <c r="P3040">
        <f t="shared" si="142"/>
        <v>37.22</v>
      </c>
      <c r="Q3040" t="s">
        <v>8315</v>
      </c>
      <c r="R3040" t="s">
        <v>8355</v>
      </c>
      <c r="S3040" s="9">
        <f t="shared" si="143"/>
        <v>42373.252280092594</v>
      </c>
    </row>
    <row r="3041" spans="1:19" ht="43.5" hidden="1" x14ac:dyDescent="0.3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141"/>
        <v>109</v>
      </c>
      <c r="P3041">
        <f t="shared" si="142"/>
        <v>92.13</v>
      </c>
      <c r="Q3041" t="s">
        <v>8315</v>
      </c>
      <c r="R3041" t="s">
        <v>8355</v>
      </c>
      <c r="S3041" s="9">
        <f t="shared" si="143"/>
        <v>41610.794421296298</v>
      </c>
    </row>
    <row r="3042" spans="1:19" ht="43.5" hidden="1" x14ac:dyDescent="0.3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141"/>
        <v>108</v>
      </c>
      <c r="P3042">
        <f t="shared" si="142"/>
        <v>76.790000000000006</v>
      </c>
      <c r="Q3042" t="s">
        <v>8315</v>
      </c>
      <c r="R3042" t="s">
        <v>8355</v>
      </c>
      <c r="S3042" s="9">
        <f t="shared" si="143"/>
        <v>42177.791909722218</v>
      </c>
    </row>
    <row r="3043" spans="1:19" ht="29" hidden="1" x14ac:dyDescent="0.3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141"/>
        <v>110</v>
      </c>
      <c r="P3043">
        <f t="shared" si="142"/>
        <v>96.53</v>
      </c>
      <c r="Q3043" t="s">
        <v>8315</v>
      </c>
      <c r="R3043" t="s">
        <v>8355</v>
      </c>
      <c r="S3043" s="9">
        <f t="shared" si="143"/>
        <v>42359.868611111116</v>
      </c>
    </row>
    <row r="3044" spans="1:19" ht="58" hidden="1" x14ac:dyDescent="0.3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141"/>
        <v>128</v>
      </c>
      <c r="P3044">
        <f t="shared" si="142"/>
        <v>51.89</v>
      </c>
      <c r="Q3044" t="s">
        <v>8315</v>
      </c>
      <c r="R3044" t="s">
        <v>8355</v>
      </c>
      <c r="S3044" s="9">
        <f t="shared" si="143"/>
        <v>42253.688043981485</v>
      </c>
    </row>
    <row r="3045" spans="1:19" ht="43.5" hidden="1" x14ac:dyDescent="0.3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141"/>
        <v>110</v>
      </c>
      <c r="P3045">
        <f t="shared" si="142"/>
        <v>128.91</v>
      </c>
      <c r="Q3045" t="s">
        <v>8315</v>
      </c>
      <c r="R3045" t="s">
        <v>8355</v>
      </c>
      <c r="S3045" s="9">
        <f t="shared" si="143"/>
        <v>42083.070590277777</v>
      </c>
    </row>
    <row r="3046" spans="1:19" ht="43.5" hidden="1" x14ac:dyDescent="0.3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141"/>
        <v>109</v>
      </c>
      <c r="P3046">
        <f t="shared" si="142"/>
        <v>84.11</v>
      </c>
      <c r="Q3046" t="s">
        <v>8315</v>
      </c>
      <c r="R3046" t="s">
        <v>8355</v>
      </c>
      <c r="S3046" s="9">
        <f t="shared" si="143"/>
        <v>42387.7268287037</v>
      </c>
    </row>
    <row r="3047" spans="1:19" ht="58" hidden="1" x14ac:dyDescent="0.3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141"/>
        <v>133</v>
      </c>
      <c r="P3047">
        <f t="shared" si="142"/>
        <v>82.94</v>
      </c>
      <c r="Q3047" t="s">
        <v>8315</v>
      </c>
      <c r="R3047" t="s">
        <v>8355</v>
      </c>
      <c r="S3047" s="9">
        <f t="shared" si="143"/>
        <v>41843.155729166669</v>
      </c>
    </row>
    <row r="3048" spans="1:19" ht="58" hidden="1" x14ac:dyDescent="0.3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141"/>
        <v>191</v>
      </c>
      <c r="P3048">
        <f t="shared" si="142"/>
        <v>259.95</v>
      </c>
      <c r="Q3048" t="s">
        <v>8315</v>
      </c>
      <c r="R3048" t="s">
        <v>8355</v>
      </c>
      <c r="S3048" s="9">
        <f t="shared" si="143"/>
        <v>41862.803078703706</v>
      </c>
    </row>
    <row r="3049" spans="1:19" ht="43.5" hidden="1" x14ac:dyDescent="0.3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141"/>
        <v>149</v>
      </c>
      <c r="P3049">
        <f t="shared" si="142"/>
        <v>37.25</v>
      </c>
      <c r="Q3049" t="s">
        <v>8315</v>
      </c>
      <c r="R3049" t="s">
        <v>8355</v>
      </c>
      <c r="S3049" s="9">
        <f t="shared" si="143"/>
        <v>42443.989050925928</v>
      </c>
    </row>
    <row r="3050" spans="1:19" ht="43.5" hidden="1" x14ac:dyDescent="0.3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141"/>
        <v>166</v>
      </c>
      <c r="P3050">
        <f t="shared" si="142"/>
        <v>177.02</v>
      </c>
      <c r="Q3050" t="s">
        <v>8315</v>
      </c>
      <c r="R3050" t="s">
        <v>8355</v>
      </c>
      <c r="S3050" s="9">
        <f t="shared" si="143"/>
        <v>41975.901180555549</v>
      </c>
    </row>
    <row r="3051" spans="1:19" ht="58" hidden="1" x14ac:dyDescent="0.3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141"/>
        <v>107</v>
      </c>
      <c r="P3051">
        <f t="shared" si="142"/>
        <v>74.069999999999993</v>
      </c>
      <c r="Q3051" t="s">
        <v>8315</v>
      </c>
      <c r="R3051" t="s">
        <v>8355</v>
      </c>
      <c r="S3051" s="9">
        <f t="shared" si="143"/>
        <v>42139.014525462961</v>
      </c>
    </row>
    <row r="3052" spans="1:19" ht="29" hidden="1" x14ac:dyDescent="0.3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141"/>
        <v>106</v>
      </c>
      <c r="P3052">
        <f t="shared" si="142"/>
        <v>70.67</v>
      </c>
      <c r="Q3052" t="s">
        <v>8315</v>
      </c>
      <c r="R3052" t="s">
        <v>8355</v>
      </c>
      <c r="S3052" s="9">
        <f t="shared" si="143"/>
        <v>42465.16851851852</v>
      </c>
    </row>
    <row r="3053" spans="1:19" ht="58" hidden="1" x14ac:dyDescent="0.3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141"/>
        <v>24</v>
      </c>
      <c r="P3053">
        <f t="shared" si="142"/>
        <v>23.63</v>
      </c>
      <c r="Q3053" t="s">
        <v>8315</v>
      </c>
      <c r="R3053" t="s">
        <v>8355</v>
      </c>
      <c r="S3053" s="9">
        <f t="shared" si="143"/>
        <v>42744.416030092587</v>
      </c>
    </row>
    <row r="3054" spans="1:19" ht="43.5" hidden="1" x14ac:dyDescent="0.3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141"/>
        <v>0</v>
      </c>
      <c r="P3054">
        <f t="shared" si="142"/>
        <v>37.5</v>
      </c>
      <c r="Q3054" t="s">
        <v>8315</v>
      </c>
      <c r="R3054" t="s">
        <v>8355</v>
      </c>
      <c r="S3054" s="9">
        <f t="shared" si="143"/>
        <v>42122.670069444444</v>
      </c>
    </row>
    <row r="3055" spans="1:19" ht="58" hidden="1" x14ac:dyDescent="0.3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141"/>
        <v>0</v>
      </c>
      <c r="P3055">
        <f t="shared" si="142"/>
        <v>13.33</v>
      </c>
      <c r="Q3055" t="s">
        <v>8315</v>
      </c>
      <c r="R3055" t="s">
        <v>8355</v>
      </c>
      <c r="S3055" s="9">
        <f t="shared" si="143"/>
        <v>41862.761724537035</v>
      </c>
    </row>
    <row r="3056" spans="1:19" ht="58" hidden="1" x14ac:dyDescent="0.3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141"/>
        <v>0</v>
      </c>
      <c r="P3056">
        <f t="shared" si="142"/>
        <v>0</v>
      </c>
      <c r="Q3056" t="s">
        <v>8315</v>
      </c>
      <c r="R3056" t="s">
        <v>8355</v>
      </c>
      <c r="S3056" s="9">
        <f t="shared" si="143"/>
        <v>42027.832800925928</v>
      </c>
    </row>
    <row r="3057" spans="1:19" ht="43.5" hidden="1" x14ac:dyDescent="0.3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141"/>
        <v>0</v>
      </c>
      <c r="P3057">
        <f t="shared" si="142"/>
        <v>1</v>
      </c>
      <c r="Q3057" t="s">
        <v>8315</v>
      </c>
      <c r="R3057" t="s">
        <v>8355</v>
      </c>
      <c r="S3057" s="9">
        <f t="shared" si="143"/>
        <v>41953.95821759259</v>
      </c>
    </row>
    <row r="3058" spans="1:19" ht="58" hidden="1" x14ac:dyDescent="0.3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141"/>
        <v>0</v>
      </c>
      <c r="P3058">
        <f t="shared" si="142"/>
        <v>0</v>
      </c>
      <c r="Q3058" t="s">
        <v>8315</v>
      </c>
      <c r="R3058" t="s">
        <v>8355</v>
      </c>
      <c r="S3058" s="9">
        <f t="shared" si="143"/>
        <v>41851.636388888888</v>
      </c>
    </row>
    <row r="3059" spans="1:19" ht="43.5" hidden="1" x14ac:dyDescent="0.3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141"/>
        <v>0</v>
      </c>
      <c r="P3059">
        <f t="shared" si="142"/>
        <v>0</v>
      </c>
      <c r="Q3059" t="s">
        <v>8315</v>
      </c>
      <c r="R3059" t="s">
        <v>8355</v>
      </c>
      <c r="S3059" s="9">
        <f t="shared" si="143"/>
        <v>42433.650590277779</v>
      </c>
    </row>
    <row r="3060" spans="1:19" ht="58" hidden="1" x14ac:dyDescent="0.3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141"/>
        <v>0</v>
      </c>
      <c r="P3060">
        <f t="shared" si="142"/>
        <v>1</v>
      </c>
      <c r="Q3060" t="s">
        <v>8315</v>
      </c>
      <c r="R3060" t="s">
        <v>8355</v>
      </c>
      <c r="S3060" s="9">
        <f t="shared" si="143"/>
        <v>42460.374305555553</v>
      </c>
    </row>
    <row r="3061" spans="1:19" ht="43.5" hidden="1" x14ac:dyDescent="0.3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141"/>
        <v>3</v>
      </c>
      <c r="P3061">
        <f t="shared" si="142"/>
        <v>41</v>
      </c>
      <c r="Q3061" t="s">
        <v>8315</v>
      </c>
      <c r="R3061" t="s">
        <v>8355</v>
      </c>
      <c r="S3061" s="9">
        <f t="shared" si="143"/>
        <v>41829.935717592591</v>
      </c>
    </row>
    <row r="3062" spans="1:19" ht="29" hidden="1" x14ac:dyDescent="0.3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141"/>
        <v>0</v>
      </c>
      <c r="P3062">
        <f t="shared" si="142"/>
        <v>55.83</v>
      </c>
      <c r="Q3062" t="s">
        <v>8315</v>
      </c>
      <c r="R3062" t="s">
        <v>8355</v>
      </c>
      <c r="S3062" s="9">
        <f t="shared" si="143"/>
        <v>42245.274699074071</v>
      </c>
    </row>
    <row r="3063" spans="1:19" hidden="1" x14ac:dyDescent="0.3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141"/>
        <v>0</v>
      </c>
      <c r="P3063">
        <f t="shared" si="142"/>
        <v>0</v>
      </c>
      <c r="Q3063" t="s">
        <v>8315</v>
      </c>
      <c r="R3063" t="s">
        <v>8355</v>
      </c>
      <c r="S3063" s="9">
        <f t="shared" si="143"/>
        <v>41834.784120370372</v>
      </c>
    </row>
    <row r="3064" spans="1:19" ht="43.5" hidden="1" x14ac:dyDescent="0.3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141"/>
        <v>67</v>
      </c>
      <c r="P3064">
        <f t="shared" si="142"/>
        <v>99.76</v>
      </c>
      <c r="Q3064" t="s">
        <v>8315</v>
      </c>
      <c r="R3064" t="s">
        <v>8355</v>
      </c>
      <c r="S3064" s="9">
        <f t="shared" si="143"/>
        <v>42248.535787037035</v>
      </c>
    </row>
    <row r="3065" spans="1:19" ht="43.5" hidden="1" x14ac:dyDescent="0.3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141"/>
        <v>20</v>
      </c>
      <c r="P3065">
        <f t="shared" si="142"/>
        <v>25.52</v>
      </c>
      <c r="Q3065" t="s">
        <v>8315</v>
      </c>
      <c r="R3065" t="s">
        <v>8355</v>
      </c>
      <c r="S3065" s="9">
        <f t="shared" si="143"/>
        <v>42630.922893518517</v>
      </c>
    </row>
    <row r="3066" spans="1:19" ht="29" hidden="1" x14ac:dyDescent="0.3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141"/>
        <v>11</v>
      </c>
      <c r="P3066">
        <f t="shared" si="142"/>
        <v>117.65</v>
      </c>
      <c r="Q3066" t="s">
        <v>8315</v>
      </c>
      <c r="R3066" t="s">
        <v>8355</v>
      </c>
      <c r="S3066" s="9">
        <f t="shared" si="143"/>
        <v>42299.130162037036</v>
      </c>
    </row>
    <row r="3067" spans="1:19" ht="43.5" hidden="1" x14ac:dyDescent="0.3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141"/>
        <v>0</v>
      </c>
      <c r="P3067">
        <f t="shared" si="142"/>
        <v>5</v>
      </c>
      <c r="Q3067" t="s">
        <v>8315</v>
      </c>
      <c r="R3067" t="s">
        <v>8355</v>
      </c>
      <c r="S3067" s="9">
        <f t="shared" si="143"/>
        <v>41825.055231481485</v>
      </c>
    </row>
    <row r="3068" spans="1:19" ht="43.5" hidden="1" x14ac:dyDescent="0.3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141"/>
        <v>12</v>
      </c>
      <c r="P3068">
        <f t="shared" si="142"/>
        <v>2796.67</v>
      </c>
      <c r="Q3068" t="s">
        <v>8315</v>
      </c>
      <c r="R3068" t="s">
        <v>8355</v>
      </c>
      <c r="S3068" s="9">
        <f t="shared" si="143"/>
        <v>42531.228437500002</v>
      </c>
    </row>
    <row r="3069" spans="1:19" ht="43.5" hidden="1" x14ac:dyDescent="0.3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141"/>
        <v>3</v>
      </c>
      <c r="P3069">
        <f t="shared" si="142"/>
        <v>200</v>
      </c>
      <c r="Q3069" t="s">
        <v>8315</v>
      </c>
      <c r="R3069" t="s">
        <v>8355</v>
      </c>
      <c r="S3069" s="9">
        <f t="shared" si="143"/>
        <v>42226.938414351855</v>
      </c>
    </row>
    <row r="3070" spans="1:19" ht="58" hidden="1" x14ac:dyDescent="0.3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141"/>
        <v>0</v>
      </c>
      <c r="P3070">
        <f t="shared" si="142"/>
        <v>87.5</v>
      </c>
      <c r="Q3070" t="s">
        <v>8315</v>
      </c>
      <c r="R3070" t="s">
        <v>8355</v>
      </c>
      <c r="S3070" s="9">
        <f t="shared" si="143"/>
        <v>42263.691574074073</v>
      </c>
    </row>
    <row r="3071" spans="1:19" ht="43.5" hidden="1" x14ac:dyDescent="0.3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141"/>
        <v>14</v>
      </c>
      <c r="P3071">
        <f t="shared" si="142"/>
        <v>20.14</v>
      </c>
      <c r="Q3071" t="s">
        <v>8315</v>
      </c>
      <c r="R3071" t="s">
        <v>8355</v>
      </c>
      <c r="S3071" s="9">
        <f t="shared" si="143"/>
        <v>41957.833726851852</v>
      </c>
    </row>
    <row r="3072" spans="1:19" ht="43.5" hidden="1" x14ac:dyDescent="0.3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141"/>
        <v>3</v>
      </c>
      <c r="P3072">
        <f t="shared" si="142"/>
        <v>20.88</v>
      </c>
      <c r="Q3072" t="s">
        <v>8315</v>
      </c>
      <c r="R3072" t="s">
        <v>8355</v>
      </c>
      <c r="S3072" s="9">
        <f t="shared" si="143"/>
        <v>42690.733437499999</v>
      </c>
    </row>
    <row r="3073" spans="1:19" ht="43.5" hidden="1" x14ac:dyDescent="0.3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141"/>
        <v>60</v>
      </c>
      <c r="P3073">
        <f t="shared" si="142"/>
        <v>61.31</v>
      </c>
      <c r="Q3073" t="s">
        <v>8315</v>
      </c>
      <c r="R3073" t="s">
        <v>8355</v>
      </c>
      <c r="S3073" s="9">
        <f t="shared" si="143"/>
        <v>42097.732418981483</v>
      </c>
    </row>
    <row r="3074" spans="1:19" ht="58" hidden="1" x14ac:dyDescent="0.3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ref="O3074:O3137" si="144">ROUND((E3074/D3074)*100,0)</f>
        <v>0</v>
      </c>
      <c r="P3074">
        <f t="shared" si="142"/>
        <v>1</v>
      </c>
      <c r="Q3074" t="s">
        <v>8315</v>
      </c>
      <c r="R3074" t="s">
        <v>8355</v>
      </c>
      <c r="S3074" s="9">
        <f t="shared" si="143"/>
        <v>42658.690532407403</v>
      </c>
    </row>
    <row r="3075" spans="1:19" ht="43.5" hidden="1" x14ac:dyDescent="0.3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si="144"/>
        <v>0</v>
      </c>
      <c r="P3075">
        <f t="shared" ref="P3075:P3138" si="145">IFERROR(ROUND(E3075/L3075,2),0)</f>
        <v>92.14</v>
      </c>
      <c r="Q3075" t="s">
        <v>8315</v>
      </c>
      <c r="R3075" t="s">
        <v>8355</v>
      </c>
      <c r="S3075" s="9">
        <f t="shared" ref="S3075:S3138" si="146">(((J3075/60)/60)/24)+DATE(1970,1,1)</f>
        <v>42111.684027777781</v>
      </c>
    </row>
    <row r="3076" spans="1:19" ht="58" hidden="1" x14ac:dyDescent="0.3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144"/>
        <v>0</v>
      </c>
      <c r="P3076">
        <f t="shared" si="145"/>
        <v>7.33</v>
      </c>
      <c r="Q3076" t="s">
        <v>8315</v>
      </c>
      <c r="R3076" t="s">
        <v>8355</v>
      </c>
      <c r="S3076" s="9">
        <f t="shared" si="146"/>
        <v>42409.571284722217</v>
      </c>
    </row>
    <row r="3077" spans="1:19" ht="43.5" hidden="1" x14ac:dyDescent="0.3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144"/>
        <v>9</v>
      </c>
      <c r="P3077">
        <f t="shared" si="145"/>
        <v>64.8</v>
      </c>
      <c r="Q3077" t="s">
        <v>8315</v>
      </c>
      <c r="R3077" t="s">
        <v>8355</v>
      </c>
      <c r="S3077" s="9">
        <f t="shared" si="146"/>
        <v>42551.102314814809</v>
      </c>
    </row>
    <row r="3078" spans="1:19" ht="29" hidden="1" x14ac:dyDescent="0.3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144"/>
        <v>15</v>
      </c>
      <c r="P3078">
        <f t="shared" si="145"/>
        <v>30.12</v>
      </c>
      <c r="Q3078" t="s">
        <v>8315</v>
      </c>
      <c r="R3078" t="s">
        <v>8355</v>
      </c>
      <c r="S3078" s="9">
        <f t="shared" si="146"/>
        <v>42226.651886574073</v>
      </c>
    </row>
    <row r="3079" spans="1:19" ht="43.5" hidden="1" x14ac:dyDescent="0.3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144"/>
        <v>0</v>
      </c>
      <c r="P3079">
        <f t="shared" si="145"/>
        <v>52.5</v>
      </c>
      <c r="Q3079" t="s">
        <v>8315</v>
      </c>
      <c r="R3079" t="s">
        <v>8355</v>
      </c>
      <c r="S3079" s="9">
        <f t="shared" si="146"/>
        <v>42766.956921296296</v>
      </c>
    </row>
    <row r="3080" spans="1:19" ht="43.5" hidden="1" x14ac:dyDescent="0.3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144"/>
        <v>0</v>
      </c>
      <c r="P3080">
        <f t="shared" si="145"/>
        <v>23.67</v>
      </c>
      <c r="Q3080" t="s">
        <v>8315</v>
      </c>
      <c r="R3080" t="s">
        <v>8355</v>
      </c>
      <c r="S3080" s="9">
        <f t="shared" si="146"/>
        <v>42031.138831018514</v>
      </c>
    </row>
    <row r="3081" spans="1:19" ht="43.5" hidden="1" x14ac:dyDescent="0.3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144"/>
        <v>1</v>
      </c>
      <c r="P3081">
        <f t="shared" si="145"/>
        <v>415.78</v>
      </c>
      <c r="Q3081" t="s">
        <v>8315</v>
      </c>
      <c r="R3081" t="s">
        <v>8355</v>
      </c>
      <c r="S3081" s="9">
        <f t="shared" si="146"/>
        <v>42055.713368055556</v>
      </c>
    </row>
    <row r="3082" spans="1:19" ht="43.5" hidden="1" x14ac:dyDescent="0.3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144"/>
        <v>0</v>
      </c>
      <c r="P3082">
        <f t="shared" si="145"/>
        <v>53.71</v>
      </c>
      <c r="Q3082" t="s">
        <v>8315</v>
      </c>
      <c r="R3082" t="s">
        <v>8355</v>
      </c>
      <c r="S3082" s="9">
        <f t="shared" si="146"/>
        <v>41940.028287037036</v>
      </c>
    </row>
    <row r="3083" spans="1:19" ht="43.5" hidden="1" x14ac:dyDescent="0.3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144"/>
        <v>0</v>
      </c>
      <c r="P3083">
        <f t="shared" si="145"/>
        <v>420.6</v>
      </c>
      <c r="Q3083" t="s">
        <v>8315</v>
      </c>
      <c r="R3083" t="s">
        <v>8355</v>
      </c>
      <c r="S3083" s="9">
        <f t="shared" si="146"/>
        <v>42237.181608796294</v>
      </c>
    </row>
    <row r="3084" spans="1:19" ht="43.5" hidden="1" x14ac:dyDescent="0.3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144"/>
        <v>0</v>
      </c>
      <c r="P3084">
        <f t="shared" si="145"/>
        <v>0</v>
      </c>
      <c r="Q3084" t="s">
        <v>8315</v>
      </c>
      <c r="R3084" t="s">
        <v>8355</v>
      </c>
      <c r="S3084" s="9">
        <f t="shared" si="146"/>
        <v>42293.922986111109</v>
      </c>
    </row>
    <row r="3085" spans="1:19" ht="58" hidden="1" x14ac:dyDescent="0.3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144"/>
        <v>0</v>
      </c>
      <c r="P3085">
        <f t="shared" si="145"/>
        <v>18.670000000000002</v>
      </c>
      <c r="Q3085" t="s">
        <v>8315</v>
      </c>
      <c r="R3085" t="s">
        <v>8355</v>
      </c>
      <c r="S3085" s="9">
        <f t="shared" si="146"/>
        <v>41853.563402777778</v>
      </c>
    </row>
    <row r="3086" spans="1:19" ht="58" hidden="1" x14ac:dyDescent="0.3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144"/>
        <v>12</v>
      </c>
      <c r="P3086">
        <f t="shared" si="145"/>
        <v>78.33</v>
      </c>
      <c r="Q3086" t="s">
        <v>8315</v>
      </c>
      <c r="R3086" t="s">
        <v>8355</v>
      </c>
      <c r="S3086" s="9">
        <f t="shared" si="146"/>
        <v>42100.723738425921</v>
      </c>
    </row>
    <row r="3087" spans="1:19" ht="43.5" hidden="1" x14ac:dyDescent="0.3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144"/>
        <v>2</v>
      </c>
      <c r="P3087">
        <f t="shared" si="145"/>
        <v>67.78</v>
      </c>
      <c r="Q3087" t="s">
        <v>8315</v>
      </c>
      <c r="R3087" t="s">
        <v>8355</v>
      </c>
      <c r="S3087" s="9">
        <f t="shared" si="146"/>
        <v>42246.883784722217</v>
      </c>
    </row>
    <row r="3088" spans="1:19" ht="58" hidden="1" x14ac:dyDescent="0.3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144"/>
        <v>0</v>
      </c>
      <c r="P3088">
        <f t="shared" si="145"/>
        <v>16.670000000000002</v>
      </c>
      <c r="Q3088" t="s">
        <v>8315</v>
      </c>
      <c r="R3088" t="s">
        <v>8355</v>
      </c>
      <c r="S3088" s="9">
        <f t="shared" si="146"/>
        <v>42173.67082175926</v>
      </c>
    </row>
    <row r="3089" spans="1:19" ht="43.5" hidden="1" x14ac:dyDescent="0.3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144"/>
        <v>1</v>
      </c>
      <c r="P3089">
        <f t="shared" si="145"/>
        <v>62.5</v>
      </c>
      <c r="Q3089" t="s">
        <v>8315</v>
      </c>
      <c r="R3089" t="s">
        <v>8355</v>
      </c>
      <c r="S3089" s="9">
        <f t="shared" si="146"/>
        <v>42665.150347222225</v>
      </c>
    </row>
    <row r="3090" spans="1:19" ht="43.5" hidden="1" x14ac:dyDescent="0.3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144"/>
        <v>0</v>
      </c>
      <c r="P3090">
        <f t="shared" si="145"/>
        <v>42</v>
      </c>
      <c r="Q3090" t="s">
        <v>8315</v>
      </c>
      <c r="R3090" t="s">
        <v>8355</v>
      </c>
      <c r="S3090" s="9">
        <f t="shared" si="146"/>
        <v>41981.57230324074</v>
      </c>
    </row>
    <row r="3091" spans="1:19" ht="43.5" hidden="1" x14ac:dyDescent="0.3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144"/>
        <v>23</v>
      </c>
      <c r="P3091">
        <f t="shared" si="145"/>
        <v>130.09</v>
      </c>
      <c r="Q3091" t="s">
        <v>8315</v>
      </c>
      <c r="R3091" t="s">
        <v>8355</v>
      </c>
      <c r="S3091" s="9">
        <f t="shared" si="146"/>
        <v>42528.542627314819</v>
      </c>
    </row>
    <row r="3092" spans="1:19" ht="43.5" hidden="1" x14ac:dyDescent="0.3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144"/>
        <v>5</v>
      </c>
      <c r="P3092">
        <f t="shared" si="145"/>
        <v>1270.22</v>
      </c>
      <c r="Q3092" t="s">
        <v>8315</v>
      </c>
      <c r="R3092" t="s">
        <v>8355</v>
      </c>
      <c r="S3092" s="9">
        <f t="shared" si="146"/>
        <v>42065.818807870368</v>
      </c>
    </row>
    <row r="3093" spans="1:19" ht="58" hidden="1" x14ac:dyDescent="0.3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144"/>
        <v>16</v>
      </c>
      <c r="P3093">
        <f t="shared" si="145"/>
        <v>88.44</v>
      </c>
      <c r="Q3093" t="s">
        <v>8315</v>
      </c>
      <c r="R3093" t="s">
        <v>8355</v>
      </c>
      <c r="S3093" s="9">
        <f t="shared" si="146"/>
        <v>42566.948414351849</v>
      </c>
    </row>
    <row r="3094" spans="1:19" ht="43.5" hidden="1" x14ac:dyDescent="0.3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144"/>
        <v>1</v>
      </c>
      <c r="P3094">
        <f t="shared" si="145"/>
        <v>56.34</v>
      </c>
      <c r="Q3094" t="s">
        <v>8315</v>
      </c>
      <c r="R3094" t="s">
        <v>8355</v>
      </c>
      <c r="S3094" s="9">
        <f t="shared" si="146"/>
        <v>42255.619351851856</v>
      </c>
    </row>
    <row r="3095" spans="1:19" ht="58" hidden="1" x14ac:dyDescent="0.3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144"/>
        <v>23</v>
      </c>
      <c r="P3095">
        <f t="shared" si="145"/>
        <v>53.53</v>
      </c>
      <c r="Q3095" t="s">
        <v>8315</v>
      </c>
      <c r="R3095" t="s">
        <v>8355</v>
      </c>
      <c r="S3095" s="9">
        <f t="shared" si="146"/>
        <v>41760.909039351849</v>
      </c>
    </row>
    <row r="3096" spans="1:19" ht="43.5" hidden="1" x14ac:dyDescent="0.3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144"/>
        <v>0</v>
      </c>
      <c r="P3096">
        <f t="shared" si="145"/>
        <v>25</v>
      </c>
      <c r="Q3096" t="s">
        <v>8315</v>
      </c>
      <c r="R3096" t="s">
        <v>8355</v>
      </c>
      <c r="S3096" s="9">
        <f t="shared" si="146"/>
        <v>42207.795787037037</v>
      </c>
    </row>
    <row r="3097" spans="1:19" ht="43.5" hidden="1" x14ac:dyDescent="0.3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144"/>
        <v>0</v>
      </c>
      <c r="P3097">
        <f t="shared" si="145"/>
        <v>50</v>
      </c>
      <c r="Q3097" t="s">
        <v>8315</v>
      </c>
      <c r="R3097" t="s">
        <v>8355</v>
      </c>
      <c r="S3097" s="9">
        <f t="shared" si="146"/>
        <v>42523.025231481486</v>
      </c>
    </row>
    <row r="3098" spans="1:19" ht="43.5" hidden="1" x14ac:dyDescent="0.3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144"/>
        <v>4</v>
      </c>
      <c r="P3098">
        <f t="shared" si="145"/>
        <v>56.79</v>
      </c>
      <c r="Q3098" t="s">
        <v>8315</v>
      </c>
      <c r="R3098" t="s">
        <v>8355</v>
      </c>
      <c r="S3098" s="9">
        <f t="shared" si="146"/>
        <v>42114.825532407413</v>
      </c>
    </row>
    <row r="3099" spans="1:19" ht="43.5" hidden="1" x14ac:dyDescent="0.3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144"/>
        <v>17</v>
      </c>
      <c r="P3099">
        <f t="shared" si="145"/>
        <v>40.83</v>
      </c>
      <c r="Q3099" t="s">
        <v>8315</v>
      </c>
      <c r="R3099" t="s">
        <v>8355</v>
      </c>
      <c r="S3099" s="9">
        <f t="shared" si="146"/>
        <v>42629.503483796296</v>
      </c>
    </row>
    <row r="3100" spans="1:19" ht="58" hidden="1" x14ac:dyDescent="0.3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144"/>
        <v>4</v>
      </c>
      <c r="P3100">
        <f t="shared" si="145"/>
        <v>65.11</v>
      </c>
      <c r="Q3100" t="s">
        <v>8315</v>
      </c>
      <c r="R3100" t="s">
        <v>8355</v>
      </c>
      <c r="S3100" s="9">
        <f t="shared" si="146"/>
        <v>42359.792233796295</v>
      </c>
    </row>
    <row r="3101" spans="1:19" ht="43.5" hidden="1" x14ac:dyDescent="0.3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144"/>
        <v>14</v>
      </c>
      <c r="P3101">
        <f t="shared" si="145"/>
        <v>55.6</v>
      </c>
      <c r="Q3101" t="s">
        <v>8315</v>
      </c>
      <c r="R3101" t="s">
        <v>8355</v>
      </c>
      <c r="S3101" s="9">
        <f t="shared" si="146"/>
        <v>42382.189710648148</v>
      </c>
    </row>
    <row r="3102" spans="1:19" ht="43.5" hidden="1" x14ac:dyDescent="0.3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144"/>
        <v>15</v>
      </c>
      <c r="P3102">
        <f t="shared" si="145"/>
        <v>140.54</v>
      </c>
      <c r="Q3102" t="s">
        <v>8315</v>
      </c>
      <c r="R3102" t="s">
        <v>8355</v>
      </c>
      <c r="S3102" s="9">
        <f t="shared" si="146"/>
        <v>41902.622395833336</v>
      </c>
    </row>
    <row r="3103" spans="1:19" ht="58" hidden="1" x14ac:dyDescent="0.3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144"/>
        <v>12</v>
      </c>
      <c r="P3103">
        <f t="shared" si="145"/>
        <v>25</v>
      </c>
      <c r="Q3103" t="s">
        <v>8315</v>
      </c>
      <c r="R3103" t="s">
        <v>8355</v>
      </c>
      <c r="S3103" s="9">
        <f t="shared" si="146"/>
        <v>42171.383530092593</v>
      </c>
    </row>
    <row r="3104" spans="1:19" ht="58" hidden="1" x14ac:dyDescent="0.3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144"/>
        <v>39</v>
      </c>
      <c r="P3104">
        <f t="shared" si="145"/>
        <v>69.53</v>
      </c>
      <c r="Q3104" t="s">
        <v>8315</v>
      </c>
      <c r="R3104" t="s">
        <v>8355</v>
      </c>
      <c r="S3104" s="9">
        <f t="shared" si="146"/>
        <v>42555.340486111112</v>
      </c>
    </row>
    <row r="3105" spans="1:19" ht="29" hidden="1" x14ac:dyDescent="0.3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144"/>
        <v>0</v>
      </c>
      <c r="P3105">
        <f t="shared" si="145"/>
        <v>5.5</v>
      </c>
      <c r="Q3105" t="s">
        <v>8315</v>
      </c>
      <c r="R3105" t="s">
        <v>8355</v>
      </c>
      <c r="S3105" s="9">
        <f t="shared" si="146"/>
        <v>42107.156319444446</v>
      </c>
    </row>
    <row r="3106" spans="1:19" ht="43.5" hidden="1" x14ac:dyDescent="0.3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144"/>
        <v>30</v>
      </c>
      <c r="P3106">
        <f t="shared" si="145"/>
        <v>237</v>
      </c>
      <c r="Q3106" t="s">
        <v>8315</v>
      </c>
      <c r="R3106" t="s">
        <v>8355</v>
      </c>
      <c r="S3106" s="9">
        <f t="shared" si="146"/>
        <v>42006.908692129626</v>
      </c>
    </row>
    <row r="3107" spans="1:19" ht="43.5" hidden="1" x14ac:dyDescent="0.3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144"/>
        <v>42</v>
      </c>
      <c r="P3107">
        <f t="shared" si="145"/>
        <v>79.87</v>
      </c>
      <c r="Q3107" t="s">
        <v>8315</v>
      </c>
      <c r="R3107" t="s">
        <v>8355</v>
      </c>
      <c r="S3107" s="9">
        <f t="shared" si="146"/>
        <v>41876.718935185185</v>
      </c>
    </row>
    <row r="3108" spans="1:19" ht="58" hidden="1" x14ac:dyDescent="0.3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144"/>
        <v>4</v>
      </c>
      <c r="P3108">
        <f t="shared" si="145"/>
        <v>10.25</v>
      </c>
      <c r="Q3108" t="s">
        <v>8315</v>
      </c>
      <c r="R3108" t="s">
        <v>8355</v>
      </c>
      <c r="S3108" s="9">
        <f t="shared" si="146"/>
        <v>42241.429120370376</v>
      </c>
    </row>
    <row r="3109" spans="1:19" ht="43.5" hidden="1" x14ac:dyDescent="0.3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144"/>
        <v>20</v>
      </c>
      <c r="P3109">
        <f t="shared" si="145"/>
        <v>272.58999999999997</v>
      </c>
      <c r="Q3109" t="s">
        <v>8315</v>
      </c>
      <c r="R3109" t="s">
        <v>8355</v>
      </c>
      <c r="S3109" s="9">
        <f t="shared" si="146"/>
        <v>42128.814247685179</v>
      </c>
    </row>
    <row r="3110" spans="1:19" hidden="1" x14ac:dyDescent="0.3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144"/>
        <v>0</v>
      </c>
      <c r="P3110">
        <f t="shared" si="145"/>
        <v>13</v>
      </c>
      <c r="Q3110" t="s">
        <v>8315</v>
      </c>
      <c r="R3110" t="s">
        <v>8355</v>
      </c>
      <c r="S3110" s="9">
        <f t="shared" si="146"/>
        <v>42062.680486111116</v>
      </c>
    </row>
    <row r="3111" spans="1:19" ht="43.5" hidden="1" x14ac:dyDescent="0.3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144"/>
        <v>25</v>
      </c>
      <c r="P3111">
        <f t="shared" si="145"/>
        <v>58.18</v>
      </c>
      <c r="Q3111" t="s">
        <v>8315</v>
      </c>
      <c r="R3111" t="s">
        <v>8355</v>
      </c>
      <c r="S3111" s="9">
        <f t="shared" si="146"/>
        <v>41844.125115740739</v>
      </c>
    </row>
    <row r="3112" spans="1:19" ht="43.5" hidden="1" x14ac:dyDescent="0.3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144"/>
        <v>0</v>
      </c>
      <c r="P3112">
        <f t="shared" si="145"/>
        <v>10</v>
      </c>
      <c r="Q3112" t="s">
        <v>8315</v>
      </c>
      <c r="R3112" t="s">
        <v>8355</v>
      </c>
      <c r="S3112" s="9">
        <f t="shared" si="146"/>
        <v>42745.031469907408</v>
      </c>
    </row>
    <row r="3113" spans="1:19" ht="43.5" hidden="1" x14ac:dyDescent="0.3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144"/>
        <v>27</v>
      </c>
      <c r="P3113">
        <f t="shared" si="145"/>
        <v>70.11</v>
      </c>
      <c r="Q3113" t="s">
        <v>8315</v>
      </c>
      <c r="R3113" t="s">
        <v>8355</v>
      </c>
      <c r="S3113" s="9">
        <f t="shared" si="146"/>
        <v>41885.595138888886</v>
      </c>
    </row>
    <row r="3114" spans="1:19" ht="43.5" hidden="1" x14ac:dyDescent="0.3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144"/>
        <v>5</v>
      </c>
      <c r="P3114">
        <f t="shared" si="145"/>
        <v>57.89</v>
      </c>
      <c r="Q3114" t="s">
        <v>8315</v>
      </c>
      <c r="R3114" t="s">
        <v>8355</v>
      </c>
      <c r="S3114" s="9">
        <f t="shared" si="146"/>
        <v>42615.121921296297</v>
      </c>
    </row>
    <row r="3115" spans="1:19" ht="43.5" hidden="1" x14ac:dyDescent="0.3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144"/>
        <v>4</v>
      </c>
      <c r="P3115">
        <f t="shared" si="145"/>
        <v>125.27</v>
      </c>
      <c r="Q3115" t="s">
        <v>8315</v>
      </c>
      <c r="R3115" t="s">
        <v>8355</v>
      </c>
      <c r="S3115" s="9">
        <f t="shared" si="146"/>
        <v>42081.731273148151</v>
      </c>
    </row>
    <row r="3116" spans="1:19" ht="43.5" hidden="1" x14ac:dyDescent="0.3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144"/>
        <v>0</v>
      </c>
      <c r="P3116">
        <f t="shared" si="145"/>
        <v>0</v>
      </c>
      <c r="Q3116" t="s">
        <v>8315</v>
      </c>
      <c r="R3116" t="s">
        <v>8355</v>
      </c>
      <c r="S3116" s="9">
        <f t="shared" si="146"/>
        <v>41843.632523148146</v>
      </c>
    </row>
    <row r="3117" spans="1:19" ht="43.5" hidden="1" x14ac:dyDescent="0.3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144"/>
        <v>3</v>
      </c>
      <c r="P3117">
        <f t="shared" si="145"/>
        <v>300</v>
      </c>
      <c r="Q3117" t="s">
        <v>8315</v>
      </c>
      <c r="R3117" t="s">
        <v>8355</v>
      </c>
      <c r="S3117" s="9">
        <f t="shared" si="146"/>
        <v>42496.447071759263</v>
      </c>
    </row>
    <row r="3118" spans="1:19" ht="43.5" hidden="1" x14ac:dyDescent="0.3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144"/>
        <v>57</v>
      </c>
      <c r="P3118">
        <f t="shared" si="145"/>
        <v>43</v>
      </c>
      <c r="Q3118" t="s">
        <v>8315</v>
      </c>
      <c r="R3118" t="s">
        <v>8355</v>
      </c>
      <c r="S3118" s="9">
        <f t="shared" si="146"/>
        <v>42081.515335648146</v>
      </c>
    </row>
    <row r="3119" spans="1:19" ht="43.5" hidden="1" x14ac:dyDescent="0.3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144"/>
        <v>0</v>
      </c>
      <c r="P3119">
        <f t="shared" si="145"/>
        <v>1</v>
      </c>
      <c r="Q3119" t="s">
        <v>8315</v>
      </c>
      <c r="R3119" t="s">
        <v>8355</v>
      </c>
      <c r="S3119" s="9">
        <f t="shared" si="146"/>
        <v>42509.374537037031</v>
      </c>
    </row>
    <row r="3120" spans="1:19" ht="29" hidden="1" x14ac:dyDescent="0.3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144"/>
        <v>0</v>
      </c>
      <c r="P3120">
        <f t="shared" si="145"/>
        <v>775</v>
      </c>
      <c r="Q3120" t="s">
        <v>8315</v>
      </c>
      <c r="R3120" t="s">
        <v>8355</v>
      </c>
      <c r="S3120" s="9">
        <f t="shared" si="146"/>
        <v>42534.649571759262</v>
      </c>
    </row>
    <row r="3121" spans="1:19" ht="58" hidden="1" x14ac:dyDescent="0.3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144"/>
        <v>0</v>
      </c>
      <c r="P3121">
        <f t="shared" si="145"/>
        <v>5</v>
      </c>
      <c r="Q3121" t="s">
        <v>8315</v>
      </c>
      <c r="R3121" t="s">
        <v>8355</v>
      </c>
      <c r="S3121" s="9">
        <f t="shared" si="146"/>
        <v>42060.04550925926</v>
      </c>
    </row>
    <row r="3122" spans="1:19" ht="43.5" hidden="1" x14ac:dyDescent="0.3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144"/>
        <v>0</v>
      </c>
      <c r="P3122">
        <f t="shared" si="145"/>
        <v>12.8</v>
      </c>
      <c r="Q3122" t="s">
        <v>8315</v>
      </c>
      <c r="R3122" t="s">
        <v>8355</v>
      </c>
      <c r="S3122" s="9">
        <f t="shared" si="146"/>
        <v>42435.942083333335</v>
      </c>
    </row>
    <row r="3123" spans="1:19" ht="29" hidden="1" x14ac:dyDescent="0.3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144"/>
        <v>1</v>
      </c>
      <c r="P3123">
        <f t="shared" si="145"/>
        <v>10</v>
      </c>
      <c r="Q3123" t="s">
        <v>8315</v>
      </c>
      <c r="R3123" t="s">
        <v>8355</v>
      </c>
      <c r="S3123" s="9">
        <f t="shared" si="146"/>
        <v>41848.679803240739</v>
      </c>
    </row>
    <row r="3124" spans="1:19" hidden="1" x14ac:dyDescent="0.35">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144"/>
        <v>58</v>
      </c>
      <c r="P3124">
        <f t="shared" si="145"/>
        <v>58</v>
      </c>
      <c r="Q3124" t="s">
        <v>8315</v>
      </c>
      <c r="R3124" t="s">
        <v>8355</v>
      </c>
      <c r="S3124" s="9">
        <f t="shared" si="146"/>
        <v>42678.932083333333</v>
      </c>
    </row>
    <row r="3125" spans="1:19" ht="43.5" hidden="1" x14ac:dyDescent="0.3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144"/>
        <v>68</v>
      </c>
      <c r="P3125">
        <f t="shared" si="145"/>
        <v>244.8</v>
      </c>
      <c r="Q3125" t="s">
        <v>8315</v>
      </c>
      <c r="R3125" t="s">
        <v>8355</v>
      </c>
      <c r="S3125" s="9">
        <f t="shared" si="146"/>
        <v>42530.993032407408</v>
      </c>
    </row>
    <row r="3126" spans="1:19" ht="43.5" hidden="1" x14ac:dyDescent="0.3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144"/>
        <v>0</v>
      </c>
      <c r="P3126">
        <f t="shared" si="145"/>
        <v>6.5</v>
      </c>
      <c r="Q3126" t="s">
        <v>8315</v>
      </c>
      <c r="R3126" t="s">
        <v>8355</v>
      </c>
      <c r="S3126" s="9">
        <f t="shared" si="146"/>
        <v>41977.780104166668</v>
      </c>
    </row>
    <row r="3127" spans="1:19" hidden="1" x14ac:dyDescent="0.3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144"/>
        <v>0</v>
      </c>
      <c r="P3127">
        <f t="shared" si="145"/>
        <v>0</v>
      </c>
      <c r="Q3127" t="s">
        <v>8315</v>
      </c>
      <c r="R3127" t="s">
        <v>8355</v>
      </c>
      <c r="S3127" s="9">
        <f t="shared" si="146"/>
        <v>42346.20685185185</v>
      </c>
    </row>
    <row r="3128" spans="1:19" ht="72.5" hidden="1" x14ac:dyDescent="0.3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144"/>
        <v>4</v>
      </c>
      <c r="P3128">
        <f t="shared" si="145"/>
        <v>61.18</v>
      </c>
      <c r="Q3128" t="s">
        <v>8315</v>
      </c>
      <c r="R3128" t="s">
        <v>8355</v>
      </c>
      <c r="S3128" s="9">
        <f t="shared" si="146"/>
        <v>42427.01807870371</v>
      </c>
    </row>
    <row r="3129" spans="1:19" ht="43.5" hidden="1" x14ac:dyDescent="0.3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144"/>
        <v>0</v>
      </c>
      <c r="P3129">
        <f t="shared" si="145"/>
        <v>0</v>
      </c>
      <c r="Q3129" t="s">
        <v>8315</v>
      </c>
      <c r="R3129" t="s">
        <v>8355</v>
      </c>
      <c r="S3129" s="9">
        <f t="shared" si="146"/>
        <v>42034.856817129628</v>
      </c>
    </row>
    <row r="3130" spans="1:19" ht="43.5" hidden="1" x14ac:dyDescent="0.3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144"/>
        <v>109</v>
      </c>
      <c r="P3130">
        <f t="shared" si="145"/>
        <v>139.24</v>
      </c>
      <c r="Q3130" t="s">
        <v>8315</v>
      </c>
      <c r="R3130" t="s">
        <v>8316</v>
      </c>
      <c r="S3130" s="9">
        <f t="shared" si="146"/>
        <v>42780.825706018513</v>
      </c>
    </row>
    <row r="3131" spans="1:19" ht="58" hidden="1" x14ac:dyDescent="0.3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144"/>
        <v>1</v>
      </c>
      <c r="P3131">
        <f t="shared" si="145"/>
        <v>10</v>
      </c>
      <c r="Q3131" t="s">
        <v>8315</v>
      </c>
      <c r="R3131" t="s">
        <v>8316</v>
      </c>
      <c r="S3131" s="9">
        <f t="shared" si="146"/>
        <v>42803.842812499999</v>
      </c>
    </row>
    <row r="3132" spans="1:19" ht="43.5" hidden="1" x14ac:dyDescent="0.3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144"/>
        <v>4</v>
      </c>
      <c r="P3132">
        <f t="shared" si="145"/>
        <v>93.75</v>
      </c>
      <c r="Q3132" t="s">
        <v>8315</v>
      </c>
      <c r="R3132" t="s">
        <v>8316</v>
      </c>
      <c r="S3132" s="9">
        <f t="shared" si="146"/>
        <v>42808.640231481477</v>
      </c>
    </row>
    <row r="3133" spans="1:19" ht="29" hidden="1" x14ac:dyDescent="0.3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144"/>
        <v>16</v>
      </c>
      <c r="P3133">
        <f t="shared" si="145"/>
        <v>53.75</v>
      </c>
      <c r="Q3133" t="s">
        <v>8315</v>
      </c>
      <c r="R3133" t="s">
        <v>8316</v>
      </c>
      <c r="S3133" s="9">
        <f t="shared" si="146"/>
        <v>42803.579224537039</v>
      </c>
    </row>
    <row r="3134" spans="1:19" ht="29" hidden="1" x14ac:dyDescent="0.3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144"/>
        <v>0</v>
      </c>
      <c r="P3134">
        <f t="shared" si="145"/>
        <v>10</v>
      </c>
      <c r="Q3134" t="s">
        <v>8315</v>
      </c>
      <c r="R3134" t="s">
        <v>8316</v>
      </c>
      <c r="S3134" s="9">
        <f t="shared" si="146"/>
        <v>42786.350231481483</v>
      </c>
    </row>
    <row r="3135" spans="1:19" ht="43.5" hidden="1" x14ac:dyDescent="0.3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144"/>
        <v>108</v>
      </c>
      <c r="P3135">
        <f t="shared" si="145"/>
        <v>33.75</v>
      </c>
      <c r="Q3135" t="s">
        <v>8315</v>
      </c>
      <c r="R3135" t="s">
        <v>8316</v>
      </c>
      <c r="S3135" s="9">
        <f t="shared" si="146"/>
        <v>42788.565208333333</v>
      </c>
    </row>
    <row r="3136" spans="1:19" ht="58" hidden="1" x14ac:dyDescent="0.3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144"/>
        <v>23</v>
      </c>
      <c r="P3136">
        <f t="shared" si="145"/>
        <v>18.75</v>
      </c>
      <c r="Q3136" t="s">
        <v>8315</v>
      </c>
      <c r="R3136" t="s">
        <v>8316</v>
      </c>
      <c r="S3136" s="9">
        <f t="shared" si="146"/>
        <v>42800.720127314817</v>
      </c>
    </row>
    <row r="3137" spans="1:19" ht="43.5" hidden="1" x14ac:dyDescent="0.3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144"/>
        <v>21</v>
      </c>
      <c r="P3137">
        <f t="shared" si="145"/>
        <v>23.14</v>
      </c>
      <c r="Q3137" t="s">
        <v>8315</v>
      </c>
      <c r="R3137" t="s">
        <v>8316</v>
      </c>
      <c r="S3137" s="9">
        <f t="shared" si="146"/>
        <v>42807.151863425926</v>
      </c>
    </row>
    <row r="3138" spans="1:19" ht="43.5" hidden="1" x14ac:dyDescent="0.3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ref="O3138:O3201" si="147">ROUND((E3138/D3138)*100,0)</f>
        <v>128</v>
      </c>
      <c r="P3138">
        <f t="shared" si="145"/>
        <v>29.05</v>
      </c>
      <c r="Q3138" t="s">
        <v>8315</v>
      </c>
      <c r="R3138" t="s">
        <v>8316</v>
      </c>
      <c r="S3138" s="9">
        <f t="shared" si="146"/>
        <v>42789.462430555555</v>
      </c>
    </row>
    <row r="3139" spans="1:19" ht="29" hidden="1" x14ac:dyDescent="0.3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si="147"/>
        <v>3</v>
      </c>
      <c r="P3139">
        <f t="shared" ref="P3139:P3202" si="148">IFERROR(ROUND(E3139/L3139,2),0)</f>
        <v>50</v>
      </c>
      <c r="Q3139" t="s">
        <v>8315</v>
      </c>
      <c r="R3139" t="s">
        <v>8316</v>
      </c>
      <c r="S3139" s="9">
        <f t="shared" ref="S3139:S3202" si="149">(((J3139/60)/60)/24)+DATE(1970,1,1)</f>
        <v>42807.885057870371</v>
      </c>
    </row>
    <row r="3140" spans="1:19" ht="58" hidden="1" x14ac:dyDescent="0.35">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147"/>
        <v>0</v>
      </c>
      <c r="P3140">
        <f t="shared" si="148"/>
        <v>0</v>
      </c>
      <c r="Q3140" t="s">
        <v>8315</v>
      </c>
      <c r="R3140" t="s">
        <v>8316</v>
      </c>
      <c r="S3140" s="9">
        <f t="shared" si="149"/>
        <v>42809.645914351851</v>
      </c>
    </row>
    <row r="3141" spans="1:19" ht="43.5" hidden="1" x14ac:dyDescent="0.3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147"/>
        <v>5</v>
      </c>
      <c r="P3141">
        <f t="shared" si="148"/>
        <v>450</v>
      </c>
      <c r="Q3141" t="s">
        <v>8315</v>
      </c>
      <c r="R3141" t="s">
        <v>8316</v>
      </c>
      <c r="S3141" s="9">
        <f t="shared" si="149"/>
        <v>42785.270370370374</v>
      </c>
    </row>
    <row r="3142" spans="1:19" ht="58" hidden="1" x14ac:dyDescent="0.3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147"/>
        <v>1</v>
      </c>
      <c r="P3142">
        <f t="shared" si="148"/>
        <v>24</v>
      </c>
      <c r="Q3142" t="s">
        <v>8315</v>
      </c>
      <c r="R3142" t="s">
        <v>8316</v>
      </c>
      <c r="S3142" s="9">
        <f t="shared" si="149"/>
        <v>42802.718784722223</v>
      </c>
    </row>
    <row r="3143" spans="1:19" ht="58" hidden="1" x14ac:dyDescent="0.35">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147"/>
        <v>52</v>
      </c>
      <c r="P3143">
        <f t="shared" si="148"/>
        <v>32.25</v>
      </c>
      <c r="Q3143" t="s">
        <v>8315</v>
      </c>
      <c r="R3143" t="s">
        <v>8316</v>
      </c>
      <c r="S3143" s="9">
        <f t="shared" si="149"/>
        <v>42800.753333333334</v>
      </c>
    </row>
    <row r="3144" spans="1:19" ht="43.5" hidden="1" x14ac:dyDescent="0.3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147"/>
        <v>2</v>
      </c>
      <c r="P3144">
        <f t="shared" si="148"/>
        <v>15</v>
      </c>
      <c r="Q3144" t="s">
        <v>8315</v>
      </c>
      <c r="R3144" t="s">
        <v>8316</v>
      </c>
      <c r="S3144" s="9">
        <f t="shared" si="149"/>
        <v>42783.513182870374</v>
      </c>
    </row>
    <row r="3145" spans="1:19" ht="58" hidden="1" x14ac:dyDescent="0.35">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147"/>
        <v>0</v>
      </c>
      <c r="P3145">
        <f t="shared" si="148"/>
        <v>0</v>
      </c>
      <c r="Q3145" t="s">
        <v>8315</v>
      </c>
      <c r="R3145" t="s">
        <v>8316</v>
      </c>
      <c r="S3145" s="9">
        <f t="shared" si="149"/>
        <v>42808.358287037037</v>
      </c>
    </row>
    <row r="3146" spans="1:19" ht="58" hidden="1" x14ac:dyDescent="0.3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147"/>
        <v>75</v>
      </c>
      <c r="P3146">
        <f t="shared" si="148"/>
        <v>251.33</v>
      </c>
      <c r="Q3146" t="s">
        <v>8315</v>
      </c>
      <c r="R3146" t="s">
        <v>8316</v>
      </c>
      <c r="S3146" s="9">
        <f t="shared" si="149"/>
        <v>42796.538275462968</v>
      </c>
    </row>
    <row r="3147" spans="1:19" ht="43.5" hidden="1" x14ac:dyDescent="0.3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147"/>
        <v>0</v>
      </c>
      <c r="P3147">
        <f t="shared" si="148"/>
        <v>0</v>
      </c>
      <c r="Q3147" t="s">
        <v>8315</v>
      </c>
      <c r="R3147" t="s">
        <v>8316</v>
      </c>
      <c r="S3147" s="9">
        <f t="shared" si="149"/>
        <v>42762.040902777779</v>
      </c>
    </row>
    <row r="3148" spans="1:19" ht="43.5" hidden="1" x14ac:dyDescent="0.3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147"/>
        <v>11</v>
      </c>
      <c r="P3148">
        <f t="shared" si="148"/>
        <v>437.5</v>
      </c>
      <c r="Q3148" t="s">
        <v>8315</v>
      </c>
      <c r="R3148" t="s">
        <v>8316</v>
      </c>
      <c r="S3148" s="9">
        <f t="shared" si="149"/>
        <v>42796.682476851856</v>
      </c>
    </row>
    <row r="3149" spans="1:19" ht="43.5" hidden="1" x14ac:dyDescent="0.3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147"/>
        <v>118</v>
      </c>
      <c r="P3149">
        <f t="shared" si="148"/>
        <v>110.35</v>
      </c>
      <c r="Q3149" t="s">
        <v>8315</v>
      </c>
      <c r="R3149" t="s">
        <v>8316</v>
      </c>
      <c r="S3149" s="9">
        <f t="shared" si="149"/>
        <v>41909.969386574077</v>
      </c>
    </row>
    <row r="3150" spans="1:19" ht="29" hidden="1" x14ac:dyDescent="0.3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147"/>
        <v>131</v>
      </c>
      <c r="P3150">
        <f t="shared" si="148"/>
        <v>41.42</v>
      </c>
      <c r="Q3150" t="s">
        <v>8315</v>
      </c>
      <c r="R3150" t="s">
        <v>8316</v>
      </c>
      <c r="S3150" s="9">
        <f t="shared" si="149"/>
        <v>41891.665324074071</v>
      </c>
    </row>
    <row r="3151" spans="1:19" ht="43.5" hidden="1" x14ac:dyDescent="0.3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147"/>
        <v>104</v>
      </c>
      <c r="P3151">
        <f t="shared" si="148"/>
        <v>52</v>
      </c>
      <c r="Q3151" t="s">
        <v>8315</v>
      </c>
      <c r="R3151" t="s">
        <v>8316</v>
      </c>
      <c r="S3151" s="9">
        <f t="shared" si="149"/>
        <v>41226.017361111109</v>
      </c>
    </row>
    <row r="3152" spans="1:19" ht="58" hidden="1" x14ac:dyDescent="0.3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147"/>
        <v>101</v>
      </c>
      <c r="P3152">
        <f t="shared" si="148"/>
        <v>33.99</v>
      </c>
      <c r="Q3152" t="s">
        <v>8315</v>
      </c>
      <c r="R3152" t="s">
        <v>8316</v>
      </c>
      <c r="S3152" s="9">
        <f t="shared" si="149"/>
        <v>40478.263923611114</v>
      </c>
    </row>
    <row r="3153" spans="1:19" ht="43.5" hidden="1" x14ac:dyDescent="0.3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147"/>
        <v>100</v>
      </c>
      <c r="P3153">
        <f t="shared" si="148"/>
        <v>103.35</v>
      </c>
      <c r="Q3153" t="s">
        <v>8315</v>
      </c>
      <c r="R3153" t="s">
        <v>8316</v>
      </c>
      <c r="S3153" s="9">
        <f t="shared" si="149"/>
        <v>41862.83997685185</v>
      </c>
    </row>
    <row r="3154" spans="1:19" ht="43.5" hidden="1" x14ac:dyDescent="0.3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147"/>
        <v>106</v>
      </c>
      <c r="P3154">
        <f t="shared" si="148"/>
        <v>34.79</v>
      </c>
      <c r="Q3154" t="s">
        <v>8315</v>
      </c>
      <c r="R3154" t="s">
        <v>8316</v>
      </c>
      <c r="S3154" s="9">
        <f t="shared" si="149"/>
        <v>41550.867673611108</v>
      </c>
    </row>
    <row r="3155" spans="1:19" ht="43.5" hidden="1" x14ac:dyDescent="0.3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147"/>
        <v>336</v>
      </c>
      <c r="P3155">
        <f t="shared" si="148"/>
        <v>41.77</v>
      </c>
      <c r="Q3155" t="s">
        <v>8315</v>
      </c>
      <c r="R3155" t="s">
        <v>8316</v>
      </c>
      <c r="S3155" s="9">
        <f t="shared" si="149"/>
        <v>40633.154363425929</v>
      </c>
    </row>
    <row r="3156" spans="1:19" ht="43.5" hidden="1" x14ac:dyDescent="0.3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147"/>
        <v>113</v>
      </c>
      <c r="P3156">
        <f t="shared" si="148"/>
        <v>64.27</v>
      </c>
      <c r="Q3156" t="s">
        <v>8315</v>
      </c>
      <c r="R3156" t="s">
        <v>8316</v>
      </c>
      <c r="S3156" s="9">
        <f t="shared" si="149"/>
        <v>40970.875671296293</v>
      </c>
    </row>
    <row r="3157" spans="1:19" ht="43.5" hidden="1" x14ac:dyDescent="0.3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147"/>
        <v>189</v>
      </c>
      <c r="P3157">
        <f t="shared" si="148"/>
        <v>31.21</v>
      </c>
      <c r="Q3157" t="s">
        <v>8315</v>
      </c>
      <c r="R3157" t="s">
        <v>8316</v>
      </c>
      <c r="S3157" s="9">
        <f t="shared" si="149"/>
        <v>41233.499131944445</v>
      </c>
    </row>
    <row r="3158" spans="1:19" ht="43.5" hidden="1" x14ac:dyDescent="0.3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147"/>
        <v>102</v>
      </c>
      <c r="P3158">
        <f t="shared" si="148"/>
        <v>62.92</v>
      </c>
      <c r="Q3158" t="s">
        <v>8315</v>
      </c>
      <c r="R3158" t="s">
        <v>8316</v>
      </c>
      <c r="S3158" s="9">
        <f t="shared" si="149"/>
        <v>41026.953055555554</v>
      </c>
    </row>
    <row r="3159" spans="1:19" ht="29" hidden="1" x14ac:dyDescent="0.3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147"/>
        <v>101</v>
      </c>
      <c r="P3159">
        <f t="shared" si="148"/>
        <v>98.54</v>
      </c>
      <c r="Q3159" t="s">
        <v>8315</v>
      </c>
      <c r="R3159" t="s">
        <v>8316</v>
      </c>
      <c r="S3159" s="9">
        <f t="shared" si="149"/>
        <v>41829.788252314815</v>
      </c>
    </row>
    <row r="3160" spans="1:19" ht="29" hidden="1" x14ac:dyDescent="0.3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147"/>
        <v>114</v>
      </c>
      <c r="P3160">
        <f t="shared" si="148"/>
        <v>82.61</v>
      </c>
      <c r="Q3160" t="s">
        <v>8315</v>
      </c>
      <c r="R3160" t="s">
        <v>8316</v>
      </c>
      <c r="S3160" s="9">
        <f t="shared" si="149"/>
        <v>41447.839722222219</v>
      </c>
    </row>
    <row r="3161" spans="1:19" ht="43.5" hidden="1" x14ac:dyDescent="0.3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147"/>
        <v>133</v>
      </c>
      <c r="P3161">
        <f t="shared" si="148"/>
        <v>38.5</v>
      </c>
      <c r="Q3161" t="s">
        <v>8315</v>
      </c>
      <c r="R3161" t="s">
        <v>8316</v>
      </c>
      <c r="S3161" s="9">
        <f t="shared" si="149"/>
        <v>40884.066678240742</v>
      </c>
    </row>
    <row r="3162" spans="1:19" ht="43.5" hidden="1" x14ac:dyDescent="0.3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147"/>
        <v>102</v>
      </c>
      <c r="P3162">
        <f t="shared" si="148"/>
        <v>80.16</v>
      </c>
      <c r="Q3162" t="s">
        <v>8315</v>
      </c>
      <c r="R3162" t="s">
        <v>8316</v>
      </c>
      <c r="S3162" s="9">
        <f t="shared" si="149"/>
        <v>41841.26489583333</v>
      </c>
    </row>
    <row r="3163" spans="1:19" ht="58" hidden="1" x14ac:dyDescent="0.3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147"/>
        <v>105</v>
      </c>
      <c r="P3163">
        <f t="shared" si="148"/>
        <v>28.41</v>
      </c>
      <c r="Q3163" t="s">
        <v>8315</v>
      </c>
      <c r="R3163" t="s">
        <v>8316</v>
      </c>
      <c r="S3163" s="9">
        <f t="shared" si="149"/>
        <v>41897.536134259259</v>
      </c>
    </row>
    <row r="3164" spans="1:19" ht="58" hidden="1" x14ac:dyDescent="0.3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147"/>
        <v>127</v>
      </c>
      <c r="P3164">
        <f t="shared" si="148"/>
        <v>80.73</v>
      </c>
      <c r="Q3164" t="s">
        <v>8315</v>
      </c>
      <c r="R3164" t="s">
        <v>8316</v>
      </c>
      <c r="S3164" s="9">
        <f t="shared" si="149"/>
        <v>41799.685902777775</v>
      </c>
    </row>
    <row r="3165" spans="1:19" ht="43.5" hidden="1" x14ac:dyDescent="0.3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147"/>
        <v>111</v>
      </c>
      <c r="P3165">
        <f t="shared" si="148"/>
        <v>200.69</v>
      </c>
      <c r="Q3165" t="s">
        <v>8315</v>
      </c>
      <c r="R3165" t="s">
        <v>8316</v>
      </c>
      <c r="S3165" s="9">
        <f t="shared" si="149"/>
        <v>41775.753761574073</v>
      </c>
    </row>
    <row r="3166" spans="1:19" ht="58" hidden="1" x14ac:dyDescent="0.3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147"/>
        <v>107</v>
      </c>
      <c r="P3166">
        <f t="shared" si="148"/>
        <v>37.590000000000003</v>
      </c>
      <c r="Q3166" t="s">
        <v>8315</v>
      </c>
      <c r="R3166" t="s">
        <v>8316</v>
      </c>
      <c r="S3166" s="9">
        <f t="shared" si="149"/>
        <v>41766.80572916667</v>
      </c>
    </row>
    <row r="3167" spans="1:19" ht="58" hidden="1" x14ac:dyDescent="0.3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147"/>
        <v>163</v>
      </c>
      <c r="P3167">
        <f t="shared" si="148"/>
        <v>58.1</v>
      </c>
      <c r="Q3167" t="s">
        <v>8315</v>
      </c>
      <c r="R3167" t="s">
        <v>8316</v>
      </c>
      <c r="S3167" s="9">
        <f t="shared" si="149"/>
        <v>40644.159259259257</v>
      </c>
    </row>
    <row r="3168" spans="1:19" ht="43.5" hidden="1" x14ac:dyDescent="0.3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147"/>
        <v>160</v>
      </c>
      <c r="P3168">
        <f t="shared" si="148"/>
        <v>60.3</v>
      </c>
      <c r="Q3168" t="s">
        <v>8315</v>
      </c>
      <c r="R3168" t="s">
        <v>8316</v>
      </c>
      <c r="S3168" s="9">
        <f t="shared" si="149"/>
        <v>41940.69158564815</v>
      </c>
    </row>
    <row r="3169" spans="1:19" ht="29" hidden="1" x14ac:dyDescent="0.3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147"/>
        <v>116</v>
      </c>
      <c r="P3169">
        <f t="shared" si="148"/>
        <v>63.36</v>
      </c>
      <c r="Q3169" t="s">
        <v>8315</v>
      </c>
      <c r="R3169" t="s">
        <v>8316</v>
      </c>
      <c r="S3169" s="9">
        <f t="shared" si="149"/>
        <v>41839.175706018519</v>
      </c>
    </row>
    <row r="3170" spans="1:19" ht="43.5" hidden="1" x14ac:dyDescent="0.3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147"/>
        <v>124</v>
      </c>
      <c r="P3170">
        <f t="shared" si="148"/>
        <v>50.9</v>
      </c>
      <c r="Q3170" t="s">
        <v>8315</v>
      </c>
      <c r="R3170" t="s">
        <v>8316</v>
      </c>
      <c r="S3170" s="9">
        <f t="shared" si="149"/>
        <v>41772.105937500004</v>
      </c>
    </row>
    <row r="3171" spans="1:19" ht="29" hidden="1" x14ac:dyDescent="0.3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147"/>
        <v>103</v>
      </c>
      <c r="P3171">
        <f t="shared" si="148"/>
        <v>100.5</v>
      </c>
      <c r="Q3171" t="s">
        <v>8315</v>
      </c>
      <c r="R3171" t="s">
        <v>8316</v>
      </c>
      <c r="S3171" s="9">
        <f t="shared" si="149"/>
        <v>41591.737974537034</v>
      </c>
    </row>
    <row r="3172" spans="1:19" ht="43.5" hidden="1" x14ac:dyDescent="0.3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147"/>
        <v>112</v>
      </c>
      <c r="P3172">
        <f t="shared" si="148"/>
        <v>31.62</v>
      </c>
      <c r="Q3172" t="s">
        <v>8315</v>
      </c>
      <c r="R3172" t="s">
        <v>8316</v>
      </c>
      <c r="S3172" s="9">
        <f t="shared" si="149"/>
        <v>41789.080370370371</v>
      </c>
    </row>
    <row r="3173" spans="1:19" ht="58" hidden="1" x14ac:dyDescent="0.3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147"/>
        <v>109</v>
      </c>
      <c r="P3173">
        <f t="shared" si="148"/>
        <v>65.099999999999994</v>
      </c>
      <c r="Q3173" t="s">
        <v>8315</v>
      </c>
      <c r="R3173" t="s">
        <v>8316</v>
      </c>
      <c r="S3173" s="9">
        <f t="shared" si="149"/>
        <v>42466.608310185184</v>
      </c>
    </row>
    <row r="3174" spans="1:19" ht="43.5" hidden="1" x14ac:dyDescent="0.3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147"/>
        <v>115</v>
      </c>
      <c r="P3174">
        <f t="shared" si="148"/>
        <v>79.31</v>
      </c>
      <c r="Q3174" t="s">
        <v>8315</v>
      </c>
      <c r="R3174" t="s">
        <v>8316</v>
      </c>
      <c r="S3174" s="9">
        <f t="shared" si="149"/>
        <v>40923.729953703703</v>
      </c>
    </row>
    <row r="3175" spans="1:19" ht="43.5" hidden="1" x14ac:dyDescent="0.3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147"/>
        <v>103</v>
      </c>
      <c r="P3175">
        <f t="shared" si="148"/>
        <v>139.19</v>
      </c>
      <c r="Q3175" t="s">
        <v>8315</v>
      </c>
      <c r="R3175" t="s">
        <v>8316</v>
      </c>
      <c r="S3175" s="9">
        <f t="shared" si="149"/>
        <v>41878.878379629627</v>
      </c>
    </row>
    <row r="3176" spans="1:19" ht="58" hidden="1" x14ac:dyDescent="0.3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147"/>
        <v>101</v>
      </c>
      <c r="P3176">
        <f t="shared" si="148"/>
        <v>131.91</v>
      </c>
      <c r="Q3176" t="s">
        <v>8315</v>
      </c>
      <c r="R3176" t="s">
        <v>8316</v>
      </c>
      <c r="S3176" s="9">
        <f t="shared" si="149"/>
        <v>41862.864675925928</v>
      </c>
    </row>
    <row r="3177" spans="1:19" ht="58" hidden="1" x14ac:dyDescent="0.3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147"/>
        <v>110</v>
      </c>
      <c r="P3177">
        <f t="shared" si="148"/>
        <v>91.3</v>
      </c>
      <c r="Q3177" t="s">
        <v>8315</v>
      </c>
      <c r="R3177" t="s">
        <v>8316</v>
      </c>
      <c r="S3177" s="9">
        <f t="shared" si="149"/>
        <v>40531.886886574073</v>
      </c>
    </row>
    <row r="3178" spans="1:19" ht="58" hidden="1" x14ac:dyDescent="0.3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147"/>
        <v>115</v>
      </c>
      <c r="P3178">
        <f t="shared" si="148"/>
        <v>39.67</v>
      </c>
      <c r="Q3178" t="s">
        <v>8315</v>
      </c>
      <c r="R3178" t="s">
        <v>8316</v>
      </c>
      <c r="S3178" s="9">
        <f t="shared" si="149"/>
        <v>41477.930914351848</v>
      </c>
    </row>
    <row r="3179" spans="1:19" ht="43.5" hidden="1" x14ac:dyDescent="0.3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147"/>
        <v>117</v>
      </c>
      <c r="P3179">
        <f t="shared" si="148"/>
        <v>57.55</v>
      </c>
      <c r="Q3179" t="s">
        <v>8315</v>
      </c>
      <c r="R3179" t="s">
        <v>8316</v>
      </c>
      <c r="S3179" s="9">
        <f t="shared" si="149"/>
        <v>41781.666770833333</v>
      </c>
    </row>
    <row r="3180" spans="1:19" ht="58" hidden="1" x14ac:dyDescent="0.3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147"/>
        <v>172</v>
      </c>
      <c r="P3180">
        <f t="shared" si="148"/>
        <v>33.03</v>
      </c>
      <c r="Q3180" t="s">
        <v>8315</v>
      </c>
      <c r="R3180" t="s">
        <v>8316</v>
      </c>
      <c r="S3180" s="9">
        <f t="shared" si="149"/>
        <v>41806.605034722219</v>
      </c>
    </row>
    <row r="3181" spans="1:19" ht="43.5" hidden="1" x14ac:dyDescent="0.3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147"/>
        <v>114</v>
      </c>
      <c r="P3181">
        <f t="shared" si="148"/>
        <v>77.34</v>
      </c>
      <c r="Q3181" t="s">
        <v>8315</v>
      </c>
      <c r="R3181" t="s">
        <v>8316</v>
      </c>
      <c r="S3181" s="9">
        <f t="shared" si="149"/>
        <v>41375.702210648145</v>
      </c>
    </row>
    <row r="3182" spans="1:19" ht="43.5" hidden="1" x14ac:dyDescent="0.3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147"/>
        <v>120</v>
      </c>
      <c r="P3182">
        <f t="shared" si="148"/>
        <v>31.93</v>
      </c>
      <c r="Q3182" t="s">
        <v>8315</v>
      </c>
      <c r="R3182" t="s">
        <v>8316</v>
      </c>
      <c r="S3182" s="9">
        <f t="shared" si="149"/>
        <v>41780.412604166668</v>
      </c>
    </row>
    <row r="3183" spans="1:19" ht="43.5" hidden="1" x14ac:dyDescent="0.3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147"/>
        <v>109</v>
      </c>
      <c r="P3183">
        <f t="shared" si="148"/>
        <v>36.33</v>
      </c>
      <c r="Q3183" t="s">
        <v>8315</v>
      </c>
      <c r="R3183" t="s">
        <v>8316</v>
      </c>
      <c r="S3183" s="9">
        <f t="shared" si="149"/>
        <v>41779.310034722221</v>
      </c>
    </row>
    <row r="3184" spans="1:19" ht="58" hidden="1" x14ac:dyDescent="0.3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147"/>
        <v>101</v>
      </c>
      <c r="P3184">
        <f t="shared" si="148"/>
        <v>46.77</v>
      </c>
      <c r="Q3184" t="s">
        <v>8315</v>
      </c>
      <c r="R3184" t="s">
        <v>8316</v>
      </c>
      <c r="S3184" s="9">
        <f t="shared" si="149"/>
        <v>40883.949317129627</v>
      </c>
    </row>
    <row r="3185" spans="1:19" ht="43.5" hidden="1" x14ac:dyDescent="0.3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147"/>
        <v>109</v>
      </c>
      <c r="P3185">
        <f t="shared" si="148"/>
        <v>40.07</v>
      </c>
      <c r="Q3185" t="s">
        <v>8315</v>
      </c>
      <c r="R3185" t="s">
        <v>8316</v>
      </c>
      <c r="S3185" s="9">
        <f t="shared" si="149"/>
        <v>41491.79478009259</v>
      </c>
    </row>
    <row r="3186" spans="1:19" ht="43.5" hidden="1" x14ac:dyDescent="0.3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147"/>
        <v>107</v>
      </c>
      <c r="P3186">
        <f t="shared" si="148"/>
        <v>100.22</v>
      </c>
      <c r="Q3186" t="s">
        <v>8315</v>
      </c>
      <c r="R3186" t="s">
        <v>8316</v>
      </c>
      <c r="S3186" s="9">
        <f t="shared" si="149"/>
        <v>41791.993414351848</v>
      </c>
    </row>
    <row r="3187" spans="1:19" ht="43.5" hidden="1" x14ac:dyDescent="0.3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147"/>
        <v>100</v>
      </c>
      <c r="P3187">
        <f t="shared" si="148"/>
        <v>41.67</v>
      </c>
      <c r="Q3187" t="s">
        <v>8315</v>
      </c>
      <c r="R3187" t="s">
        <v>8316</v>
      </c>
      <c r="S3187" s="9">
        <f t="shared" si="149"/>
        <v>41829.977326388893</v>
      </c>
    </row>
    <row r="3188" spans="1:19" ht="43.5" hidden="1" x14ac:dyDescent="0.3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147"/>
        <v>102</v>
      </c>
      <c r="P3188">
        <f t="shared" si="148"/>
        <v>46.71</v>
      </c>
      <c r="Q3188" t="s">
        <v>8315</v>
      </c>
      <c r="R3188" t="s">
        <v>8316</v>
      </c>
      <c r="S3188" s="9">
        <f t="shared" si="149"/>
        <v>41868.924050925925</v>
      </c>
    </row>
    <row r="3189" spans="1:19" ht="58" hidden="1" x14ac:dyDescent="0.3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147"/>
        <v>116</v>
      </c>
      <c r="P3189">
        <f t="shared" si="148"/>
        <v>71.489999999999995</v>
      </c>
      <c r="Q3189" t="s">
        <v>8315</v>
      </c>
      <c r="R3189" t="s">
        <v>8316</v>
      </c>
      <c r="S3189" s="9">
        <f t="shared" si="149"/>
        <v>41835.666354166664</v>
      </c>
    </row>
    <row r="3190" spans="1:19" ht="43.5" hidden="1" x14ac:dyDescent="0.3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147"/>
        <v>65</v>
      </c>
      <c r="P3190">
        <f t="shared" si="148"/>
        <v>14.44</v>
      </c>
      <c r="Q3190" t="s">
        <v>8315</v>
      </c>
      <c r="R3190" t="s">
        <v>8357</v>
      </c>
      <c r="S3190" s="9">
        <f t="shared" si="149"/>
        <v>42144.415532407409</v>
      </c>
    </row>
    <row r="3191" spans="1:19" ht="58" hidden="1" x14ac:dyDescent="0.3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147"/>
        <v>12</v>
      </c>
      <c r="P3191">
        <f t="shared" si="148"/>
        <v>356.84</v>
      </c>
      <c r="Q3191" t="s">
        <v>8315</v>
      </c>
      <c r="R3191" t="s">
        <v>8357</v>
      </c>
      <c r="S3191" s="9">
        <f t="shared" si="149"/>
        <v>42118.346435185187</v>
      </c>
    </row>
    <row r="3192" spans="1:19" ht="43.5" hidden="1" x14ac:dyDescent="0.3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147"/>
        <v>0</v>
      </c>
      <c r="P3192">
        <f t="shared" si="148"/>
        <v>0</v>
      </c>
      <c r="Q3192" t="s">
        <v>8315</v>
      </c>
      <c r="R3192" t="s">
        <v>8357</v>
      </c>
      <c r="S3192" s="9">
        <f t="shared" si="149"/>
        <v>42683.151331018518</v>
      </c>
    </row>
    <row r="3193" spans="1:19" ht="43.5" x14ac:dyDescent="0.3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147"/>
        <v>4</v>
      </c>
      <c r="P3193">
        <f t="shared" si="148"/>
        <v>37.75</v>
      </c>
      <c r="Q3193" t="s">
        <v>8315</v>
      </c>
      <c r="R3193" t="s">
        <v>8357</v>
      </c>
      <c r="S3193" s="9">
        <f t="shared" si="149"/>
        <v>42538.755428240736</v>
      </c>
    </row>
    <row r="3194" spans="1:19" ht="43.5" hidden="1" x14ac:dyDescent="0.3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147"/>
        <v>1</v>
      </c>
      <c r="P3194">
        <f t="shared" si="148"/>
        <v>12.75</v>
      </c>
      <c r="Q3194" t="s">
        <v>8315</v>
      </c>
      <c r="R3194" t="s">
        <v>8357</v>
      </c>
      <c r="S3194" s="9">
        <f t="shared" si="149"/>
        <v>42018.94049768518</v>
      </c>
    </row>
    <row r="3195" spans="1:19" ht="43.5" hidden="1" x14ac:dyDescent="0.3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147"/>
        <v>12</v>
      </c>
      <c r="P3195">
        <f t="shared" si="148"/>
        <v>24.46</v>
      </c>
      <c r="Q3195" t="s">
        <v>8315</v>
      </c>
      <c r="R3195" t="s">
        <v>8357</v>
      </c>
      <c r="S3195" s="9">
        <f t="shared" si="149"/>
        <v>42010.968240740738</v>
      </c>
    </row>
    <row r="3196" spans="1:19" ht="58" x14ac:dyDescent="0.3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147"/>
        <v>0</v>
      </c>
      <c r="P3196">
        <f t="shared" si="148"/>
        <v>0</v>
      </c>
      <c r="Q3196" t="s">
        <v>8315</v>
      </c>
      <c r="R3196" t="s">
        <v>8357</v>
      </c>
      <c r="S3196" s="9">
        <f t="shared" si="149"/>
        <v>42182.062476851846</v>
      </c>
    </row>
    <row r="3197" spans="1:19" ht="58" x14ac:dyDescent="0.3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147"/>
        <v>59</v>
      </c>
      <c r="P3197">
        <f t="shared" si="148"/>
        <v>53.08</v>
      </c>
      <c r="Q3197" t="s">
        <v>8315</v>
      </c>
      <c r="R3197" t="s">
        <v>8357</v>
      </c>
      <c r="S3197" s="9">
        <f t="shared" si="149"/>
        <v>42017.594236111108</v>
      </c>
    </row>
    <row r="3198" spans="1:19" ht="43.5" hidden="1" x14ac:dyDescent="0.3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147"/>
        <v>0</v>
      </c>
      <c r="P3198">
        <f t="shared" si="148"/>
        <v>300</v>
      </c>
      <c r="Q3198" t="s">
        <v>8315</v>
      </c>
      <c r="R3198" t="s">
        <v>8357</v>
      </c>
      <c r="S3198" s="9">
        <f t="shared" si="149"/>
        <v>42157.598090277781</v>
      </c>
    </row>
    <row r="3199" spans="1:19" ht="29" hidden="1" x14ac:dyDescent="0.3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147"/>
        <v>11</v>
      </c>
      <c r="P3199">
        <f t="shared" si="148"/>
        <v>286.25</v>
      </c>
      <c r="Q3199" t="s">
        <v>8315</v>
      </c>
      <c r="R3199" t="s">
        <v>8357</v>
      </c>
      <c r="S3199" s="9">
        <f t="shared" si="149"/>
        <v>42009.493263888886</v>
      </c>
    </row>
    <row r="3200" spans="1:19" ht="58" hidden="1" x14ac:dyDescent="0.3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147"/>
        <v>0</v>
      </c>
      <c r="P3200">
        <f t="shared" si="148"/>
        <v>36.67</v>
      </c>
      <c r="Q3200" t="s">
        <v>8315</v>
      </c>
      <c r="R3200" t="s">
        <v>8357</v>
      </c>
      <c r="S3200" s="9">
        <f t="shared" si="149"/>
        <v>42013.424502314811</v>
      </c>
    </row>
    <row r="3201" spans="1:19" ht="43.5" x14ac:dyDescent="0.3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147"/>
        <v>52</v>
      </c>
      <c r="P3201">
        <f t="shared" si="148"/>
        <v>49.21</v>
      </c>
      <c r="Q3201" t="s">
        <v>8315</v>
      </c>
      <c r="R3201" t="s">
        <v>8357</v>
      </c>
      <c r="S3201" s="9">
        <f t="shared" si="149"/>
        <v>41858.761782407404</v>
      </c>
    </row>
    <row r="3202" spans="1:19" ht="58" x14ac:dyDescent="0.3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ref="O3202:O3265" si="150">ROUND((E3202/D3202)*100,0)</f>
        <v>0</v>
      </c>
      <c r="P3202">
        <f t="shared" si="148"/>
        <v>1</v>
      </c>
      <c r="Q3202" t="s">
        <v>8315</v>
      </c>
      <c r="R3202" t="s">
        <v>8357</v>
      </c>
      <c r="S3202" s="9">
        <f t="shared" si="149"/>
        <v>42460.320613425924</v>
      </c>
    </row>
    <row r="3203" spans="1:19" ht="43.5" hidden="1" x14ac:dyDescent="0.3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si="150"/>
        <v>1</v>
      </c>
      <c r="P3203">
        <f t="shared" ref="P3203:P3266" si="151">IFERROR(ROUND(E3203/L3203,2),0)</f>
        <v>12.5</v>
      </c>
      <c r="Q3203" t="s">
        <v>8315</v>
      </c>
      <c r="R3203" t="s">
        <v>8357</v>
      </c>
      <c r="S3203" s="9">
        <f t="shared" ref="S3203:S3266" si="152">(((J3203/60)/60)/24)+DATE(1970,1,1)</f>
        <v>41861.767094907409</v>
      </c>
    </row>
    <row r="3204" spans="1:19" ht="43.5" x14ac:dyDescent="0.3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150"/>
        <v>55</v>
      </c>
      <c r="P3204">
        <f t="shared" si="151"/>
        <v>109.04</v>
      </c>
      <c r="Q3204" t="s">
        <v>8315</v>
      </c>
      <c r="R3204" t="s">
        <v>8357</v>
      </c>
      <c r="S3204" s="9">
        <f t="shared" si="152"/>
        <v>42293.853541666671</v>
      </c>
    </row>
    <row r="3205" spans="1:19" ht="43.5" x14ac:dyDescent="0.3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150"/>
        <v>25</v>
      </c>
      <c r="P3205">
        <f t="shared" si="151"/>
        <v>41.67</v>
      </c>
      <c r="Q3205" t="s">
        <v>8315</v>
      </c>
      <c r="R3205" t="s">
        <v>8357</v>
      </c>
      <c r="S3205" s="9">
        <f t="shared" si="152"/>
        <v>42242.988680555558</v>
      </c>
    </row>
    <row r="3206" spans="1:19" ht="58" x14ac:dyDescent="0.3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150"/>
        <v>0</v>
      </c>
      <c r="P3206">
        <f t="shared" si="151"/>
        <v>0</v>
      </c>
      <c r="Q3206" t="s">
        <v>8315</v>
      </c>
      <c r="R3206" t="s">
        <v>8357</v>
      </c>
      <c r="S3206" s="9">
        <f t="shared" si="152"/>
        <v>42172.686099537037</v>
      </c>
    </row>
    <row r="3207" spans="1:19" ht="43.5" hidden="1" x14ac:dyDescent="0.3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150"/>
        <v>3</v>
      </c>
      <c r="P3207">
        <f t="shared" si="151"/>
        <v>22.75</v>
      </c>
      <c r="Q3207" t="s">
        <v>8315</v>
      </c>
      <c r="R3207" t="s">
        <v>8357</v>
      </c>
      <c r="S3207" s="9">
        <f t="shared" si="152"/>
        <v>42095.374675925923</v>
      </c>
    </row>
    <row r="3208" spans="1:19" ht="43.5" x14ac:dyDescent="0.3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150"/>
        <v>0</v>
      </c>
      <c r="P3208">
        <f t="shared" si="151"/>
        <v>0</v>
      </c>
      <c r="Q3208" t="s">
        <v>8315</v>
      </c>
      <c r="R3208" t="s">
        <v>8357</v>
      </c>
      <c r="S3208" s="9">
        <f t="shared" si="152"/>
        <v>42236.276053240741</v>
      </c>
    </row>
    <row r="3209" spans="1:19" ht="43.5" x14ac:dyDescent="0.3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150"/>
        <v>46</v>
      </c>
      <c r="P3209">
        <f t="shared" si="151"/>
        <v>70.83</v>
      </c>
      <c r="Q3209" t="s">
        <v>8315</v>
      </c>
      <c r="R3209" t="s">
        <v>8357</v>
      </c>
      <c r="S3209" s="9">
        <f t="shared" si="152"/>
        <v>42057.277858796297</v>
      </c>
    </row>
    <row r="3210" spans="1:19" ht="43.5" hidden="1" x14ac:dyDescent="0.3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150"/>
        <v>104</v>
      </c>
      <c r="P3210">
        <f t="shared" si="151"/>
        <v>63.11</v>
      </c>
      <c r="Q3210" t="s">
        <v>8315</v>
      </c>
      <c r="R3210" t="s">
        <v>8316</v>
      </c>
      <c r="S3210" s="9">
        <f t="shared" si="152"/>
        <v>41827.605057870373</v>
      </c>
    </row>
    <row r="3211" spans="1:19" ht="43.5" hidden="1" x14ac:dyDescent="0.3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150"/>
        <v>119</v>
      </c>
      <c r="P3211">
        <f t="shared" si="151"/>
        <v>50.16</v>
      </c>
      <c r="Q3211" t="s">
        <v>8315</v>
      </c>
      <c r="R3211" t="s">
        <v>8316</v>
      </c>
      <c r="S3211" s="9">
        <f t="shared" si="152"/>
        <v>41778.637245370373</v>
      </c>
    </row>
    <row r="3212" spans="1:19" ht="43.5" hidden="1" x14ac:dyDescent="0.3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150"/>
        <v>126</v>
      </c>
      <c r="P3212">
        <f t="shared" si="151"/>
        <v>62.88</v>
      </c>
      <c r="Q3212" t="s">
        <v>8315</v>
      </c>
      <c r="R3212" t="s">
        <v>8316</v>
      </c>
      <c r="S3212" s="9">
        <f t="shared" si="152"/>
        <v>41013.936562499999</v>
      </c>
    </row>
    <row r="3213" spans="1:19" ht="58" hidden="1" x14ac:dyDescent="0.3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150"/>
        <v>120</v>
      </c>
      <c r="P3213">
        <f t="shared" si="151"/>
        <v>85.53</v>
      </c>
      <c r="Q3213" t="s">
        <v>8315</v>
      </c>
      <c r="R3213" t="s">
        <v>8316</v>
      </c>
      <c r="S3213" s="9">
        <f t="shared" si="152"/>
        <v>41834.586574074077</v>
      </c>
    </row>
    <row r="3214" spans="1:19" ht="29" hidden="1" x14ac:dyDescent="0.3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150"/>
        <v>126</v>
      </c>
      <c r="P3214">
        <f t="shared" si="151"/>
        <v>53.72</v>
      </c>
      <c r="Q3214" t="s">
        <v>8315</v>
      </c>
      <c r="R3214" t="s">
        <v>8316</v>
      </c>
      <c r="S3214" s="9">
        <f t="shared" si="152"/>
        <v>41829.795729166668</v>
      </c>
    </row>
    <row r="3215" spans="1:19" ht="43.5" hidden="1" x14ac:dyDescent="0.3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150"/>
        <v>100</v>
      </c>
      <c r="P3215">
        <f t="shared" si="151"/>
        <v>127.81</v>
      </c>
      <c r="Q3215" t="s">
        <v>8315</v>
      </c>
      <c r="R3215" t="s">
        <v>8316</v>
      </c>
      <c r="S3215" s="9">
        <f t="shared" si="152"/>
        <v>42171.763414351852</v>
      </c>
    </row>
    <row r="3216" spans="1:19" ht="58" hidden="1" x14ac:dyDescent="0.3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150"/>
        <v>102</v>
      </c>
      <c r="P3216">
        <f t="shared" si="151"/>
        <v>106.57</v>
      </c>
      <c r="Q3216" t="s">
        <v>8315</v>
      </c>
      <c r="R3216" t="s">
        <v>8316</v>
      </c>
      <c r="S3216" s="9">
        <f t="shared" si="152"/>
        <v>42337.792511574073</v>
      </c>
    </row>
    <row r="3217" spans="1:19" ht="58" hidden="1" x14ac:dyDescent="0.3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150"/>
        <v>100</v>
      </c>
      <c r="P3217">
        <f t="shared" si="151"/>
        <v>262.11</v>
      </c>
      <c r="Q3217" t="s">
        <v>8315</v>
      </c>
      <c r="R3217" t="s">
        <v>8316</v>
      </c>
      <c r="S3217" s="9">
        <f t="shared" si="152"/>
        <v>42219.665173611109</v>
      </c>
    </row>
    <row r="3218" spans="1:19" ht="43.5" hidden="1" x14ac:dyDescent="0.3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150"/>
        <v>100</v>
      </c>
      <c r="P3218">
        <f t="shared" si="151"/>
        <v>57.17</v>
      </c>
      <c r="Q3218" t="s">
        <v>8315</v>
      </c>
      <c r="R3218" t="s">
        <v>8316</v>
      </c>
      <c r="S3218" s="9">
        <f t="shared" si="152"/>
        <v>42165.462627314817</v>
      </c>
    </row>
    <row r="3219" spans="1:19" ht="29" hidden="1" x14ac:dyDescent="0.3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150"/>
        <v>116</v>
      </c>
      <c r="P3219">
        <f t="shared" si="151"/>
        <v>50.2</v>
      </c>
      <c r="Q3219" t="s">
        <v>8315</v>
      </c>
      <c r="R3219" t="s">
        <v>8316</v>
      </c>
      <c r="S3219" s="9">
        <f t="shared" si="152"/>
        <v>42648.546111111107</v>
      </c>
    </row>
    <row r="3220" spans="1:19" ht="43.5" hidden="1" x14ac:dyDescent="0.3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150"/>
        <v>102</v>
      </c>
      <c r="P3220">
        <f t="shared" si="151"/>
        <v>66.59</v>
      </c>
      <c r="Q3220" t="s">
        <v>8315</v>
      </c>
      <c r="R3220" t="s">
        <v>8316</v>
      </c>
      <c r="S3220" s="9">
        <f t="shared" si="152"/>
        <v>41971.002152777779</v>
      </c>
    </row>
    <row r="3221" spans="1:19" ht="43.5" hidden="1" x14ac:dyDescent="0.3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150"/>
        <v>100</v>
      </c>
      <c r="P3221">
        <f t="shared" si="151"/>
        <v>168.25</v>
      </c>
      <c r="Q3221" t="s">
        <v>8315</v>
      </c>
      <c r="R3221" t="s">
        <v>8316</v>
      </c>
      <c r="S3221" s="9">
        <f t="shared" si="152"/>
        <v>42050.983182870375</v>
      </c>
    </row>
    <row r="3222" spans="1:19" ht="29" hidden="1" x14ac:dyDescent="0.3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150"/>
        <v>101</v>
      </c>
      <c r="P3222">
        <f t="shared" si="151"/>
        <v>256.37</v>
      </c>
      <c r="Q3222" t="s">
        <v>8315</v>
      </c>
      <c r="R3222" t="s">
        <v>8316</v>
      </c>
      <c r="S3222" s="9">
        <f t="shared" si="152"/>
        <v>42772.833379629628</v>
      </c>
    </row>
    <row r="3223" spans="1:19" ht="58" hidden="1" x14ac:dyDescent="0.3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150"/>
        <v>103</v>
      </c>
      <c r="P3223">
        <f t="shared" si="151"/>
        <v>36.61</v>
      </c>
      <c r="Q3223" t="s">
        <v>8315</v>
      </c>
      <c r="R3223" t="s">
        <v>8316</v>
      </c>
      <c r="S3223" s="9">
        <f t="shared" si="152"/>
        <v>42155.696793981479</v>
      </c>
    </row>
    <row r="3224" spans="1:19" ht="43.5" hidden="1" x14ac:dyDescent="0.3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150"/>
        <v>125</v>
      </c>
      <c r="P3224">
        <f t="shared" si="151"/>
        <v>37.14</v>
      </c>
      <c r="Q3224" t="s">
        <v>8315</v>
      </c>
      <c r="R3224" t="s">
        <v>8316</v>
      </c>
      <c r="S3224" s="9">
        <f t="shared" si="152"/>
        <v>42270.582141203704</v>
      </c>
    </row>
    <row r="3225" spans="1:19" ht="29" hidden="1" x14ac:dyDescent="0.3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150"/>
        <v>110</v>
      </c>
      <c r="P3225">
        <f t="shared" si="151"/>
        <v>45.88</v>
      </c>
      <c r="Q3225" t="s">
        <v>8315</v>
      </c>
      <c r="R3225" t="s">
        <v>8316</v>
      </c>
      <c r="S3225" s="9">
        <f t="shared" si="152"/>
        <v>42206.835370370376</v>
      </c>
    </row>
    <row r="3226" spans="1:19" ht="58" hidden="1" x14ac:dyDescent="0.3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150"/>
        <v>102</v>
      </c>
      <c r="P3226">
        <f t="shared" si="151"/>
        <v>141.71</v>
      </c>
      <c r="Q3226" t="s">
        <v>8315</v>
      </c>
      <c r="R3226" t="s">
        <v>8316</v>
      </c>
      <c r="S3226" s="9">
        <f t="shared" si="152"/>
        <v>42697.850844907407</v>
      </c>
    </row>
    <row r="3227" spans="1:19" ht="43.5" hidden="1" x14ac:dyDescent="0.3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150"/>
        <v>102</v>
      </c>
      <c r="P3227">
        <f t="shared" si="151"/>
        <v>52.49</v>
      </c>
      <c r="Q3227" t="s">
        <v>8315</v>
      </c>
      <c r="R3227" t="s">
        <v>8316</v>
      </c>
      <c r="S3227" s="9">
        <f t="shared" si="152"/>
        <v>42503.559467592597</v>
      </c>
    </row>
    <row r="3228" spans="1:19" ht="43.5" hidden="1" x14ac:dyDescent="0.3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150"/>
        <v>104</v>
      </c>
      <c r="P3228">
        <f t="shared" si="151"/>
        <v>59.52</v>
      </c>
      <c r="Q3228" t="s">
        <v>8315</v>
      </c>
      <c r="R3228" t="s">
        <v>8316</v>
      </c>
      <c r="S3228" s="9">
        <f t="shared" si="152"/>
        <v>42277.583472222221</v>
      </c>
    </row>
    <row r="3229" spans="1:19" ht="43.5" hidden="1" x14ac:dyDescent="0.3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150"/>
        <v>125</v>
      </c>
      <c r="P3229">
        <f t="shared" si="151"/>
        <v>50</v>
      </c>
      <c r="Q3229" t="s">
        <v>8315</v>
      </c>
      <c r="R3229" t="s">
        <v>8316</v>
      </c>
      <c r="S3229" s="9">
        <f t="shared" si="152"/>
        <v>42722.882361111115</v>
      </c>
    </row>
    <row r="3230" spans="1:19" ht="29" hidden="1" x14ac:dyDescent="0.3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150"/>
        <v>102</v>
      </c>
      <c r="P3230">
        <f t="shared" si="151"/>
        <v>193.62</v>
      </c>
      <c r="Q3230" t="s">
        <v>8315</v>
      </c>
      <c r="R3230" t="s">
        <v>8316</v>
      </c>
      <c r="S3230" s="9">
        <f t="shared" si="152"/>
        <v>42323.70930555556</v>
      </c>
    </row>
    <row r="3231" spans="1:19" ht="43.5" hidden="1" x14ac:dyDescent="0.3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150"/>
        <v>108</v>
      </c>
      <c r="P3231">
        <f t="shared" si="151"/>
        <v>106.8</v>
      </c>
      <c r="Q3231" t="s">
        <v>8315</v>
      </c>
      <c r="R3231" t="s">
        <v>8316</v>
      </c>
      <c r="S3231" s="9">
        <f t="shared" si="152"/>
        <v>41933.291643518518</v>
      </c>
    </row>
    <row r="3232" spans="1:19" ht="58" hidden="1" x14ac:dyDescent="0.3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150"/>
        <v>110</v>
      </c>
      <c r="P3232">
        <f t="shared" si="151"/>
        <v>77.22</v>
      </c>
      <c r="Q3232" t="s">
        <v>8315</v>
      </c>
      <c r="R3232" t="s">
        <v>8316</v>
      </c>
      <c r="S3232" s="9">
        <f t="shared" si="152"/>
        <v>41898.168125000004</v>
      </c>
    </row>
    <row r="3233" spans="1:19" ht="43.5" hidden="1" x14ac:dyDescent="0.3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150"/>
        <v>161</v>
      </c>
      <c r="P3233">
        <f t="shared" si="151"/>
        <v>57.5</v>
      </c>
      <c r="Q3233" t="s">
        <v>8315</v>
      </c>
      <c r="R3233" t="s">
        <v>8316</v>
      </c>
      <c r="S3233" s="9">
        <f t="shared" si="152"/>
        <v>42446.943831018521</v>
      </c>
    </row>
    <row r="3234" spans="1:19" ht="43.5" hidden="1" x14ac:dyDescent="0.3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150"/>
        <v>131</v>
      </c>
      <c r="P3234">
        <f t="shared" si="151"/>
        <v>50.46</v>
      </c>
      <c r="Q3234" t="s">
        <v>8315</v>
      </c>
      <c r="R3234" t="s">
        <v>8316</v>
      </c>
      <c r="S3234" s="9">
        <f t="shared" si="152"/>
        <v>42463.81385416667</v>
      </c>
    </row>
    <row r="3235" spans="1:19" ht="43.5" hidden="1" x14ac:dyDescent="0.3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150"/>
        <v>119</v>
      </c>
      <c r="P3235">
        <f t="shared" si="151"/>
        <v>97.38</v>
      </c>
      <c r="Q3235" t="s">
        <v>8315</v>
      </c>
      <c r="R3235" t="s">
        <v>8316</v>
      </c>
      <c r="S3235" s="9">
        <f t="shared" si="152"/>
        <v>42766.805034722223</v>
      </c>
    </row>
    <row r="3236" spans="1:19" ht="43.5" hidden="1" x14ac:dyDescent="0.3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150"/>
        <v>100</v>
      </c>
      <c r="P3236">
        <f t="shared" si="151"/>
        <v>34.92</v>
      </c>
      <c r="Q3236" t="s">
        <v>8315</v>
      </c>
      <c r="R3236" t="s">
        <v>8316</v>
      </c>
      <c r="S3236" s="9">
        <f t="shared" si="152"/>
        <v>42734.789444444439</v>
      </c>
    </row>
    <row r="3237" spans="1:19" ht="43.5" hidden="1" x14ac:dyDescent="0.3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150"/>
        <v>103</v>
      </c>
      <c r="P3237">
        <f t="shared" si="151"/>
        <v>85.53</v>
      </c>
      <c r="Q3237" t="s">
        <v>8315</v>
      </c>
      <c r="R3237" t="s">
        <v>8316</v>
      </c>
      <c r="S3237" s="9">
        <f t="shared" si="152"/>
        <v>42522.347812499997</v>
      </c>
    </row>
    <row r="3238" spans="1:19" ht="43.5" hidden="1" x14ac:dyDescent="0.3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150"/>
        <v>101</v>
      </c>
      <c r="P3238">
        <f t="shared" si="151"/>
        <v>182.91</v>
      </c>
      <c r="Q3238" t="s">
        <v>8315</v>
      </c>
      <c r="R3238" t="s">
        <v>8316</v>
      </c>
      <c r="S3238" s="9">
        <f t="shared" si="152"/>
        <v>42702.917048611111</v>
      </c>
    </row>
    <row r="3239" spans="1:19" ht="29" hidden="1" x14ac:dyDescent="0.3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150"/>
        <v>101</v>
      </c>
      <c r="P3239">
        <f t="shared" si="151"/>
        <v>131.13999999999999</v>
      </c>
      <c r="Q3239" t="s">
        <v>8315</v>
      </c>
      <c r="R3239" t="s">
        <v>8316</v>
      </c>
      <c r="S3239" s="9">
        <f t="shared" si="152"/>
        <v>42252.474351851852</v>
      </c>
    </row>
    <row r="3240" spans="1:19" ht="58" hidden="1" x14ac:dyDescent="0.3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150"/>
        <v>112</v>
      </c>
      <c r="P3240">
        <f t="shared" si="151"/>
        <v>39.81</v>
      </c>
      <c r="Q3240" t="s">
        <v>8315</v>
      </c>
      <c r="R3240" t="s">
        <v>8316</v>
      </c>
      <c r="S3240" s="9">
        <f t="shared" si="152"/>
        <v>42156.510393518518</v>
      </c>
    </row>
    <row r="3241" spans="1:19" ht="58" hidden="1" x14ac:dyDescent="0.3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150"/>
        <v>106</v>
      </c>
      <c r="P3241">
        <f t="shared" si="151"/>
        <v>59.7</v>
      </c>
      <c r="Q3241" t="s">
        <v>8315</v>
      </c>
      <c r="R3241" t="s">
        <v>8316</v>
      </c>
      <c r="S3241" s="9">
        <f t="shared" si="152"/>
        <v>42278.089039351849</v>
      </c>
    </row>
    <row r="3242" spans="1:19" ht="58" hidden="1" x14ac:dyDescent="0.3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150"/>
        <v>101</v>
      </c>
      <c r="P3242">
        <f t="shared" si="151"/>
        <v>88.74</v>
      </c>
      <c r="Q3242" t="s">
        <v>8315</v>
      </c>
      <c r="R3242" t="s">
        <v>8316</v>
      </c>
      <c r="S3242" s="9">
        <f t="shared" si="152"/>
        <v>42754.693842592591</v>
      </c>
    </row>
    <row r="3243" spans="1:19" ht="58" hidden="1" x14ac:dyDescent="0.3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150"/>
        <v>115</v>
      </c>
      <c r="P3243">
        <f t="shared" si="151"/>
        <v>58.69</v>
      </c>
      <c r="Q3243" t="s">
        <v>8315</v>
      </c>
      <c r="R3243" t="s">
        <v>8316</v>
      </c>
      <c r="S3243" s="9">
        <f t="shared" si="152"/>
        <v>41893.324884259258</v>
      </c>
    </row>
    <row r="3244" spans="1:19" ht="43.5" hidden="1" x14ac:dyDescent="0.3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150"/>
        <v>127</v>
      </c>
      <c r="P3244">
        <f t="shared" si="151"/>
        <v>69.569999999999993</v>
      </c>
      <c r="Q3244" t="s">
        <v>8315</v>
      </c>
      <c r="R3244" t="s">
        <v>8316</v>
      </c>
      <c r="S3244" s="9">
        <f t="shared" si="152"/>
        <v>41871.755694444444</v>
      </c>
    </row>
    <row r="3245" spans="1:19" ht="43.5" hidden="1" x14ac:dyDescent="0.3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150"/>
        <v>103</v>
      </c>
      <c r="P3245">
        <f t="shared" si="151"/>
        <v>115.87</v>
      </c>
      <c r="Q3245" t="s">
        <v>8315</v>
      </c>
      <c r="R3245" t="s">
        <v>8316</v>
      </c>
      <c r="S3245" s="9">
        <f t="shared" si="152"/>
        <v>42262.096782407403</v>
      </c>
    </row>
    <row r="3246" spans="1:19" ht="43.5" hidden="1" x14ac:dyDescent="0.3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150"/>
        <v>103</v>
      </c>
      <c r="P3246">
        <f t="shared" si="151"/>
        <v>23.87</v>
      </c>
      <c r="Q3246" t="s">
        <v>8315</v>
      </c>
      <c r="R3246" t="s">
        <v>8316</v>
      </c>
      <c r="S3246" s="9">
        <f t="shared" si="152"/>
        <v>42675.694236111114</v>
      </c>
    </row>
    <row r="3247" spans="1:19" ht="43.5" hidden="1" x14ac:dyDescent="0.3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150"/>
        <v>104</v>
      </c>
      <c r="P3247">
        <f t="shared" si="151"/>
        <v>81.13</v>
      </c>
      <c r="Q3247" t="s">
        <v>8315</v>
      </c>
      <c r="R3247" t="s">
        <v>8316</v>
      </c>
      <c r="S3247" s="9">
        <f t="shared" si="152"/>
        <v>42135.60020833333</v>
      </c>
    </row>
    <row r="3248" spans="1:19" ht="43.5" hidden="1" x14ac:dyDescent="0.3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150"/>
        <v>111</v>
      </c>
      <c r="P3248">
        <f t="shared" si="151"/>
        <v>57.63</v>
      </c>
      <c r="Q3248" t="s">
        <v>8315</v>
      </c>
      <c r="R3248" t="s">
        <v>8316</v>
      </c>
      <c r="S3248" s="9">
        <f t="shared" si="152"/>
        <v>42230.472222222219</v>
      </c>
    </row>
    <row r="3249" spans="1:19" ht="43.5" hidden="1" x14ac:dyDescent="0.3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150"/>
        <v>106</v>
      </c>
      <c r="P3249">
        <f t="shared" si="151"/>
        <v>46.43</v>
      </c>
      <c r="Q3249" t="s">
        <v>8315</v>
      </c>
      <c r="R3249" t="s">
        <v>8316</v>
      </c>
      <c r="S3249" s="9">
        <f t="shared" si="152"/>
        <v>42167.434166666666</v>
      </c>
    </row>
    <row r="3250" spans="1:19" ht="29" hidden="1" x14ac:dyDescent="0.3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150"/>
        <v>101</v>
      </c>
      <c r="P3250">
        <f t="shared" si="151"/>
        <v>60.48</v>
      </c>
      <c r="Q3250" t="s">
        <v>8315</v>
      </c>
      <c r="R3250" t="s">
        <v>8316</v>
      </c>
      <c r="S3250" s="9">
        <f t="shared" si="152"/>
        <v>42068.888391203705</v>
      </c>
    </row>
    <row r="3251" spans="1:19" ht="43.5" hidden="1" x14ac:dyDescent="0.3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150"/>
        <v>105</v>
      </c>
      <c r="P3251">
        <f t="shared" si="151"/>
        <v>65.58</v>
      </c>
      <c r="Q3251" t="s">
        <v>8315</v>
      </c>
      <c r="R3251" t="s">
        <v>8316</v>
      </c>
      <c r="S3251" s="9">
        <f t="shared" si="152"/>
        <v>42145.746689814812</v>
      </c>
    </row>
    <row r="3252" spans="1:19" ht="58" hidden="1" x14ac:dyDescent="0.3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150"/>
        <v>102</v>
      </c>
      <c r="P3252">
        <f t="shared" si="151"/>
        <v>119.19</v>
      </c>
      <c r="Q3252" t="s">
        <v>8315</v>
      </c>
      <c r="R3252" t="s">
        <v>8316</v>
      </c>
      <c r="S3252" s="9">
        <f t="shared" si="152"/>
        <v>41918.742175925923</v>
      </c>
    </row>
    <row r="3253" spans="1:19" ht="43.5" hidden="1" x14ac:dyDescent="0.3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150"/>
        <v>111</v>
      </c>
      <c r="P3253">
        <f t="shared" si="151"/>
        <v>83.05</v>
      </c>
      <c r="Q3253" t="s">
        <v>8315</v>
      </c>
      <c r="R3253" t="s">
        <v>8316</v>
      </c>
      <c r="S3253" s="9">
        <f t="shared" si="152"/>
        <v>42146.731087962966</v>
      </c>
    </row>
    <row r="3254" spans="1:19" ht="43.5" hidden="1" x14ac:dyDescent="0.3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150"/>
        <v>128</v>
      </c>
      <c r="P3254">
        <f t="shared" si="151"/>
        <v>57.52</v>
      </c>
      <c r="Q3254" t="s">
        <v>8315</v>
      </c>
      <c r="R3254" t="s">
        <v>8316</v>
      </c>
      <c r="S3254" s="9">
        <f t="shared" si="152"/>
        <v>42590.472685185188</v>
      </c>
    </row>
    <row r="3255" spans="1:19" ht="43.5" hidden="1" x14ac:dyDescent="0.3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150"/>
        <v>102</v>
      </c>
      <c r="P3255">
        <f t="shared" si="151"/>
        <v>177.09</v>
      </c>
      <c r="Q3255" t="s">
        <v>8315</v>
      </c>
      <c r="R3255" t="s">
        <v>8316</v>
      </c>
      <c r="S3255" s="9">
        <f t="shared" si="152"/>
        <v>42602.576712962968</v>
      </c>
    </row>
    <row r="3256" spans="1:19" ht="43.5" hidden="1" x14ac:dyDescent="0.3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150"/>
        <v>101</v>
      </c>
      <c r="P3256">
        <f t="shared" si="151"/>
        <v>70.77</v>
      </c>
      <c r="Q3256" t="s">
        <v>8315</v>
      </c>
      <c r="R3256" t="s">
        <v>8316</v>
      </c>
      <c r="S3256" s="9">
        <f t="shared" si="152"/>
        <v>42059.085752314815</v>
      </c>
    </row>
    <row r="3257" spans="1:19" ht="58" hidden="1" x14ac:dyDescent="0.3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150"/>
        <v>175</v>
      </c>
      <c r="P3257">
        <f t="shared" si="151"/>
        <v>29.17</v>
      </c>
      <c r="Q3257" t="s">
        <v>8315</v>
      </c>
      <c r="R3257" t="s">
        <v>8316</v>
      </c>
      <c r="S3257" s="9">
        <f t="shared" si="152"/>
        <v>41889.768229166664</v>
      </c>
    </row>
    <row r="3258" spans="1:19" ht="43.5" hidden="1" x14ac:dyDescent="0.3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150"/>
        <v>128</v>
      </c>
      <c r="P3258">
        <f t="shared" si="151"/>
        <v>72.760000000000005</v>
      </c>
      <c r="Q3258" t="s">
        <v>8315</v>
      </c>
      <c r="R3258" t="s">
        <v>8316</v>
      </c>
      <c r="S3258" s="9">
        <f t="shared" si="152"/>
        <v>42144.573807870373</v>
      </c>
    </row>
    <row r="3259" spans="1:19" ht="43.5" hidden="1" x14ac:dyDescent="0.3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150"/>
        <v>106</v>
      </c>
      <c r="P3259">
        <f t="shared" si="151"/>
        <v>51.85</v>
      </c>
      <c r="Q3259" t="s">
        <v>8315</v>
      </c>
      <c r="R3259" t="s">
        <v>8316</v>
      </c>
      <c r="S3259" s="9">
        <f t="shared" si="152"/>
        <v>42758.559629629628</v>
      </c>
    </row>
    <row r="3260" spans="1:19" ht="43.5" hidden="1" x14ac:dyDescent="0.3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150"/>
        <v>105</v>
      </c>
      <c r="P3260">
        <f t="shared" si="151"/>
        <v>98.2</v>
      </c>
      <c r="Q3260" t="s">
        <v>8315</v>
      </c>
      <c r="R3260" t="s">
        <v>8316</v>
      </c>
      <c r="S3260" s="9">
        <f t="shared" si="152"/>
        <v>41982.887280092589</v>
      </c>
    </row>
    <row r="3261" spans="1:19" ht="43.5" hidden="1" x14ac:dyDescent="0.3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150"/>
        <v>106</v>
      </c>
      <c r="P3261">
        <f t="shared" si="151"/>
        <v>251.74</v>
      </c>
      <c r="Q3261" t="s">
        <v>8315</v>
      </c>
      <c r="R3261" t="s">
        <v>8316</v>
      </c>
      <c r="S3261" s="9">
        <f t="shared" si="152"/>
        <v>42614.760937500003</v>
      </c>
    </row>
    <row r="3262" spans="1:19" ht="43.5" hidden="1" x14ac:dyDescent="0.3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150"/>
        <v>109</v>
      </c>
      <c r="P3262">
        <f t="shared" si="151"/>
        <v>74.819999999999993</v>
      </c>
      <c r="Q3262" t="s">
        <v>8315</v>
      </c>
      <c r="R3262" t="s">
        <v>8316</v>
      </c>
      <c r="S3262" s="9">
        <f t="shared" si="152"/>
        <v>42303.672662037032</v>
      </c>
    </row>
    <row r="3263" spans="1:19" ht="43.5" hidden="1" x14ac:dyDescent="0.3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150"/>
        <v>100</v>
      </c>
      <c r="P3263">
        <f t="shared" si="151"/>
        <v>67.650000000000006</v>
      </c>
      <c r="Q3263" t="s">
        <v>8315</v>
      </c>
      <c r="R3263" t="s">
        <v>8316</v>
      </c>
      <c r="S3263" s="9">
        <f t="shared" si="152"/>
        <v>42171.725416666668</v>
      </c>
    </row>
    <row r="3264" spans="1:19" ht="29" hidden="1" x14ac:dyDescent="0.3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150"/>
        <v>103</v>
      </c>
      <c r="P3264">
        <f t="shared" si="151"/>
        <v>93.81</v>
      </c>
      <c r="Q3264" t="s">
        <v>8315</v>
      </c>
      <c r="R3264" t="s">
        <v>8316</v>
      </c>
      <c r="S3264" s="9">
        <f t="shared" si="152"/>
        <v>41964.315532407403</v>
      </c>
    </row>
    <row r="3265" spans="1:19" ht="29" hidden="1" x14ac:dyDescent="0.3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150"/>
        <v>112</v>
      </c>
      <c r="P3265">
        <f t="shared" si="151"/>
        <v>41.24</v>
      </c>
      <c r="Q3265" t="s">
        <v>8315</v>
      </c>
      <c r="R3265" t="s">
        <v>8316</v>
      </c>
      <c r="S3265" s="9">
        <f t="shared" si="152"/>
        <v>42284.516064814816</v>
      </c>
    </row>
    <row r="3266" spans="1:19" ht="29" hidden="1" x14ac:dyDescent="0.3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ref="O3266:O3329" si="153">ROUND((E3266/D3266)*100,0)</f>
        <v>103</v>
      </c>
      <c r="P3266">
        <f t="shared" si="151"/>
        <v>52.55</v>
      </c>
      <c r="Q3266" t="s">
        <v>8315</v>
      </c>
      <c r="R3266" t="s">
        <v>8316</v>
      </c>
      <c r="S3266" s="9">
        <f t="shared" si="152"/>
        <v>42016.800208333334</v>
      </c>
    </row>
    <row r="3267" spans="1:19" ht="43.5" hidden="1" x14ac:dyDescent="0.3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si="153"/>
        <v>164</v>
      </c>
      <c r="P3267">
        <f t="shared" ref="P3267:P3330" si="154">IFERROR(ROUND(E3267/L3267,2),0)</f>
        <v>70.290000000000006</v>
      </c>
      <c r="Q3267" t="s">
        <v>8315</v>
      </c>
      <c r="R3267" t="s">
        <v>8316</v>
      </c>
      <c r="S3267" s="9">
        <f t="shared" ref="S3267:S3330" si="155">(((J3267/60)/60)/24)+DATE(1970,1,1)</f>
        <v>42311.711979166663</v>
      </c>
    </row>
    <row r="3268" spans="1:19" ht="43.5" hidden="1" x14ac:dyDescent="0.3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153"/>
        <v>131</v>
      </c>
      <c r="P3268">
        <f t="shared" si="154"/>
        <v>48.33</v>
      </c>
      <c r="Q3268" t="s">
        <v>8315</v>
      </c>
      <c r="R3268" t="s">
        <v>8316</v>
      </c>
      <c r="S3268" s="9">
        <f t="shared" si="155"/>
        <v>42136.536134259266</v>
      </c>
    </row>
    <row r="3269" spans="1:19" ht="43.5" hidden="1" x14ac:dyDescent="0.3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153"/>
        <v>102</v>
      </c>
      <c r="P3269">
        <f t="shared" si="154"/>
        <v>53.18</v>
      </c>
      <c r="Q3269" t="s">
        <v>8315</v>
      </c>
      <c r="R3269" t="s">
        <v>8316</v>
      </c>
      <c r="S3269" s="9">
        <f t="shared" si="155"/>
        <v>42172.757638888885</v>
      </c>
    </row>
    <row r="3270" spans="1:19" ht="43.5" hidden="1" x14ac:dyDescent="0.3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153"/>
        <v>128</v>
      </c>
      <c r="P3270">
        <f t="shared" si="154"/>
        <v>60.95</v>
      </c>
      <c r="Q3270" t="s">
        <v>8315</v>
      </c>
      <c r="R3270" t="s">
        <v>8316</v>
      </c>
      <c r="S3270" s="9">
        <f t="shared" si="155"/>
        <v>42590.90425925926</v>
      </c>
    </row>
    <row r="3271" spans="1:19" ht="43.5" hidden="1" x14ac:dyDescent="0.3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153"/>
        <v>102</v>
      </c>
      <c r="P3271">
        <f t="shared" si="154"/>
        <v>116</v>
      </c>
      <c r="Q3271" t="s">
        <v>8315</v>
      </c>
      <c r="R3271" t="s">
        <v>8316</v>
      </c>
      <c r="S3271" s="9">
        <f t="shared" si="155"/>
        <v>42137.395798611105</v>
      </c>
    </row>
    <row r="3272" spans="1:19" ht="58" hidden="1" x14ac:dyDescent="0.3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153"/>
        <v>102</v>
      </c>
      <c r="P3272">
        <f t="shared" si="154"/>
        <v>61</v>
      </c>
      <c r="Q3272" t="s">
        <v>8315</v>
      </c>
      <c r="R3272" t="s">
        <v>8316</v>
      </c>
      <c r="S3272" s="9">
        <f t="shared" si="155"/>
        <v>42167.533159722225</v>
      </c>
    </row>
    <row r="3273" spans="1:19" hidden="1" x14ac:dyDescent="0.3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153"/>
        <v>130</v>
      </c>
      <c r="P3273">
        <f t="shared" si="154"/>
        <v>38.24</v>
      </c>
      <c r="Q3273" t="s">
        <v>8315</v>
      </c>
      <c r="R3273" t="s">
        <v>8316</v>
      </c>
      <c r="S3273" s="9">
        <f t="shared" si="155"/>
        <v>41915.437210648146</v>
      </c>
    </row>
    <row r="3274" spans="1:19" ht="43.5" hidden="1" x14ac:dyDescent="0.3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153"/>
        <v>154</v>
      </c>
      <c r="P3274">
        <f t="shared" si="154"/>
        <v>106.5</v>
      </c>
      <c r="Q3274" t="s">
        <v>8315</v>
      </c>
      <c r="R3274" t="s">
        <v>8316</v>
      </c>
      <c r="S3274" s="9">
        <f t="shared" si="155"/>
        <v>42284.500104166669</v>
      </c>
    </row>
    <row r="3275" spans="1:19" ht="58" hidden="1" x14ac:dyDescent="0.3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153"/>
        <v>107</v>
      </c>
      <c r="P3275">
        <f t="shared" si="154"/>
        <v>204.57</v>
      </c>
      <c r="Q3275" t="s">
        <v>8315</v>
      </c>
      <c r="R3275" t="s">
        <v>8316</v>
      </c>
      <c r="S3275" s="9">
        <f t="shared" si="155"/>
        <v>42611.801412037035</v>
      </c>
    </row>
    <row r="3276" spans="1:19" ht="43.5" hidden="1" x14ac:dyDescent="0.3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153"/>
        <v>101</v>
      </c>
      <c r="P3276">
        <f t="shared" si="154"/>
        <v>54.91</v>
      </c>
      <c r="Q3276" t="s">
        <v>8315</v>
      </c>
      <c r="R3276" t="s">
        <v>8316</v>
      </c>
      <c r="S3276" s="9">
        <f t="shared" si="155"/>
        <v>42400.704537037032</v>
      </c>
    </row>
    <row r="3277" spans="1:19" ht="43.5" hidden="1" x14ac:dyDescent="0.3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153"/>
        <v>100</v>
      </c>
      <c r="P3277">
        <f t="shared" si="154"/>
        <v>150.41999999999999</v>
      </c>
      <c r="Q3277" t="s">
        <v>8315</v>
      </c>
      <c r="R3277" t="s">
        <v>8316</v>
      </c>
      <c r="S3277" s="9">
        <f t="shared" si="155"/>
        <v>42017.88045138889</v>
      </c>
    </row>
    <row r="3278" spans="1:19" ht="43.5" hidden="1" x14ac:dyDescent="0.3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153"/>
        <v>117</v>
      </c>
      <c r="P3278">
        <f t="shared" si="154"/>
        <v>52.58</v>
      </c>
      <c r="Q3278" t="s">
        <v>8315</v>
      </c>
      <c r="R3278" t="s">
        <v>8316</v>
      </c>
      <c r="S3278" s="9">
        <f t="shared" si="155"/>
        <v>42426.949988425928</v>
      </c>
    </row>
    <row r="3279" spans="1:19" ht="58" hidden="1" x14ac:dyDescent="0.3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153"/>
        <v>109</v>
      </c>
      <c r="P3279">
        <f t="shared" si="154"/>
        <v>54.3</v>
      </c>
      <c r="Q3279" t="s">
        <v>8315</v>
      </c>
      <c r="R3279" t="s">
        <v>8316</v>
      </c>
      <c r="S3279" s="9">
        <f t="shared" si="155"/>
        <v>41931.682939814818</v>
      </c>
    </row>
    <row r="3280" spans="1:19" ht="58" hidden="1" x14ac:dyDescent="0.3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153"/>
        <v>103</v>
      </c>
      <c r="P3280">
        <f t="shared" si="154"/>
        <v>76.03</v>
      </c>
      <c r="Q3280" t="s">
        <v>8315</v>
      </c>
      <c r="R3280" t="s">
        <v>8316</v>
      </c>
      <c r="S3280" s="9">
        <f t="shared" si="155"/>
        <v>42124.848414351851</v>
      </c>
    </row>
    <row r="3281" spans="1:19" ht="58" hidden="1" x14ac:dyDescent="0.3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153"/>
        <v>114</v>
      </c>
      <c r="P3281">
        <f t="shared" si="154"/>
        <v>105.21</v>
      </c>
      <c r="Q3281" t="s">
        <v>8315</v>
      </c>
      <c r="R3281" t="s">
        <v>8316</v>
      </c>
      <c r="S3281" s="9">
        <f t="shared" si="155"/>
        <v>42431.102534722217</v>
      </c>
    </row>
    <row r="3282" spans="1:19" ht="58" hidden="1" x14ac:dyDescent="0.3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153"/>
        <v>103</v>
      </c>
      <c r="P3282">
        <f t="shared" si="154"/>
        <v>68.67</v>
      </c>
      <c r="Q3282" t="s">
        <v>8315</v>
      </c>
      <c r="R3282" t="s">
        <v>8316</v>
      </c>
      <c r="S3282" s="9">
        <f t="shared" si="155"/>
        <v>42121.756921296299</v>
      </c>
    </row>
    <row r="3283" spans="1:19" ht="29" hidden="1" x14ac:dyDescent="0.3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153"/>
        <v>122</v>
      </c>
      <c r="P3283">
        <f t="shared" si="154"/>
        <v>129.36000000000001</v>
      </c>
      <c r="Q3283" t="s">
        <v>8315</v>
      </c>
      <c r="R3283" t="s">
        <v>8316</v>
      </c>
      <c r="S3283" s="9">
        <f t="shared" si="155"/>
        <v>42219.019733796296</v>
      </c>
    </row>
    <row r="3284" spans="1:19" ht="43.5" hidden="1" x14ac:dyDescent="0.3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153"/>
        <v>103</v>
      </c>
      <c r="P3284">
        <f t="shared" si="154"/>
        <v>134.26</v>
      </c>
      <c r="Q3284" t="s">
        <v>8315</v>
      </c>
      <c r="R3284" t="s">
        <v>8316</v>
      </c>
      <c r="S3284" s="9">
        <f t="shared" si="155"/>
        <v>42445.19430555556</v>
      </c>
    </row>
    <row r="3285" spans="1:19" ht="58" hidden="1" x14ac:dyDescent="0.3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153"/>
        <v>105</v>
      </c>
      <c r="P3285">
        <f t="shared" si="154"/>
        <v>17.829999999999998</v>
      </c>
      <c r="Q3285" t="s">
        <v>8315</v>
      </c>
      <c r="R3285" t="s">
        <v>8316</v>
      </c>
      <c r="S3285" s="9">
        <f t="shared" si="155"/>
        <v>42379.74418981481</v>
      </c>
    </row>
    <row r="3286" spans="1:19" ht="43.5" hidden="1" x14ac:dyDescent="0.3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153"/>
        <v>102</v>
      </c>
      <c r="P3286">
        <f t="shared" si="154"/>
        <v>203.2</v>
      </c>
      <c r="Q3286" t="s">
        <v>8315</v>
      </c>
      <c r="R3286" t="s">
        <v>8316</v>
      </c>
      <c r="S3286" s="9">
        <f t="shared" si="155"/>
        <v>42380.884872685187</v>
      </c>
    </row>
    <row r="3287" spans="1:19" hidden="1" x14ac:dyDescent="0.3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153"/>
        <v>112</v>
      </c>
      <c r="P3287">
        <f t="shared" si="154"/>
        <v>69.19</v>
      </c>
      <c r="Q3287" t="s">
        <v>8315</v>
      </c>
      <c r="R3287" t="s">
        <v>8316</v>
      </c>
      <c r="S3287" s="9">
        <f t="shared" si="155"/>
        <v>42762.942430555559</v>
      </c>
    </row>
    <row r="3288" spans="1:19" ht="58" hidden="1" x14ac:dyDescent="0.3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153"/>
        <v>102</v>
      </c>
      <c r="P3288">
        <f t="shared" si="154"/>
        <v>125.12</v>
      </c>
      <c r="Q3288" t="s">
        <v>8315</v>
      </c>
      <c r="R3288" t="s">
        <v>8316</v>
      </c>
      <c r="S3288" s="9">
        <f t="shared" si="155"/>
        <v>42567.840069444443</v>
      </c>
    </row>
    <row r="3289" spans="1:19" ht="29" hidden="1" x14ac:dyDescent="0.3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153"/>
        <v>100</v>
      </c>
      <c r="P3289">
        <f t="shared" si="154"/>
        <v>73.53</v>
      </c>
      <c r="Q3289" t="s">
        <v>8315</v>
      </c>
      <c r="R3289" t="s">
        <v>8316</v>
      </c>
      <c r="S3289" s="9">
        <f t="shared" si="155"/>
        <v>42311.750324074077</v>
      </c>
    </row>
    <row r="3290" spans="1:19" ht="58" hidden="1" x14ac:dyDescent="0.3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153"/>
        <v>100</v>
      </c>
      <c r="P3290">
        <f t="shared" si="154"/>
        <v>48.44</v>
      </c>
      <c r="Q3290" t="s">
        <v>8315</v>
      </c>
      <c r="R3290" t="s">
        <v>8316</v>
      </c>
      <c r="S3290" s="9">
        <f t="shared" si="155"/>
        <v>42505.774479166663</v>
      </c>
    </row>
    <row r="3291" spans="1:19" ht="58" hidden="1" x14ac:dyDescent="0.3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153"/>
        <v>133</v>
      </c>
      <c r="P3291">
        <f t="shared" si="154"/>
        <v>26.61</v>
      </c>
      <c r="Q3291" t="s">
        <v>8315</v>
      </c>
      <c r="R3291" t="s">
        <v>8316</v>
      </c>
      <c r="S3291" s="9">
        <f t="shared" si="155"/>
        <v>42758.368078703701</v>
      </c>
    </row>
    <row r="3292" spans="1:19" ht="72.5" hidden="1" x14ac:dyDescent="0.3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153"/>
        <v>121</v>
      </c>
      <c r="P3292">
        <f t="shared" si="154"/>
        <v>33.67</v>
      </c>
      <c r="Q3292" t="s">
        <v>8315</v>
      </c>
      <c r="R3292" t="s">
        <v>8316</v>
      </c>
      <c r="S3292" s="9">
        <f t="shared" si="155"/>
        <v>42775.51494212963</v>
      </c>
    </row>
    <row r="3293" spans="1:19" ht="58" hidden="1" x14ac:dyDescent="0.3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153"/>
        <v>114</v>
      </c>
      <c r="P3293">
        <f t="shared" si="154"/>
        <v>40.71</v>
      </c>
      <c r="Q3293" t="s">
        <v>8315</v>
      </c>
      <c r="R3293" t="s">
        <v>8316</v>
      </c>
      <c r="S3293" s="9">
        <f t="shared" si="155"/>
        <v>42232.702546296292</v>
      </c>
    </row>
    <row r="3294" spans="1:19" ht="43.5" hidden="1" x14ac:dyDescent="0.3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153"/>
        <v>286</v>
      </c>
      <c r="P3294">
        <f t="shared" si="154"/>
        <v>19.27</v>
      </c>
      <c r="Q3294" t="s">
        <v>8315</v>
      </c>
      <c r="R3294" t="s">
        <v>8316</v>
      </c>
      <c r="S3294" s="9">
        <f t="shared" si="155"/>
        <v>42282.770231481481</v>
      </c>
    </row>
    <row r="3295" spans="1:19" ht="58" hidden="1" x14ac:dyDescent="0.3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153"/>
        <v>170</v>
      </c>
      <c r="P3295">
        <f t="shared" si="154"/>
        <v>84.29</v>
      </c>
      <c r="Q3295" t="s">
        <v>8315</v>
      </c>
      <c r="R3295" t="s">
        <v>8316</v>
      </c>
      <c r="S3295" s="9">
        <f t="shared" si="155"/>
        <v>42768.425370370373</v>
      </c>
    </row>
    <row r="3296" spans="1:19" ht="43.5" hidden="1" x14ac:dyDescent="0.3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153"/>
        <v>118</v>
      </c>
      <c r="P3296">
        <f t="shared" si="154"/>
        <v>29.58</v>
      </c>
      <c r="Q3296" t="s">
        <v>8315</v>
      </c>
      <c r="R3296" t="s">
        <v>8316</v>
      </c>
      <c r="S3296" s="9">
        <f t="shared" si="155"/>
        <v>42141.541134259256</v>
      </c>
    </row>
    <row r="3297" spans="1:19" ht="43.5" hidden="1" x14ac:dyDescent="0.3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153"/>
        <v>103</v>
      </c>
      <c r="P3297">
        <f t="shared" si="154"/>
        <v>26.67</v>
      </c>
      <c r="Q3297" t="s">
        <v>8315</v>
      </c>
      <c r="R3297" t="s">
        <v>8316</v>
      </c>
      <c r="S3297" s="9">
        <f t="shared" si="155"/>
        <v>42609.442465277782</v>
      </c>
    </row>
    <row r="3298" spans="1:19" ht="43.5" hidden="1" x14ac:dyDescent="0.3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153"/>
        <v>144</v>
      </c>
      <c r="P3298">
        <f t="shared" si="154"/>
        <v>45.98</v>
      </c>
      <c r="Q3298" t="s">
        <v>8315</v>
      </c>
      <c r="R3298" t="s">
        <v>8316</v>
      </c>
      <c r="S3298" s="9">
        <f t="shared" si="155"/>
        <v>42309.756620370375</v>
      </c>
    </row>
    <row r="3299" spans="1:19" ht="43.5" hidden="1" x14ac:dyDescent="0.3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153"/>
        <v>100</v>
      </c>
      <c r="P3299">
        <f t="shared" si="154"/>
        <v>125.09</v>
      </c>
      <c r="Q3299" t="s">
        <v>8315</v>
      </c>
      <c r="R3299" t="s">
        <v>8316</v>
      </c>
      <c r="S3299" s="9">
        <f t="shared" si="155"/>
        <v>42193.771481481483</v>
      </c>
    </row>
    <row r="3300" spans="1:19" ht="43.5" hidden="1" x14ac:dyDescent="0.3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153"/>
        <v>102</v>
      </c>
      <c r="P3300">
        <f t="shared" si="154"/>
        <v>141.29</v>
      </c>
      <c r="Q3300" t="s">
        <v>8315</v>
      </c>
      <c r="R3300" t="s">
        <v>8316</v>
      </c>
      <c r="S3300" s="9">
        <f t="shared" si="155"/>
        <v>42239.957962962959</v>
      </c>
    </row>
    <row r="3301" spans="1:19" ht="43.5" hidden="1" x14ac:dyDescent="0.3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153"/>
        <v>116</v>
      </c>
      <c r="P3301">
        <f t="shared" si="154"/>
        <v>55.33</v>
      </c>
      <c r="Q3301" t="s">
        <v>8315</v>
      </c>
      <c r="R3301" t="s">
        <v>8316</v>
      </c>
      <c r="S3301" s="9">
        <f t="shared" si="155"/>
        <v>42261.917395833334</v>
      </c>
    </row>
    <row r="3302" spans="1:19" ht="43.5" hidden="1" x14ac:dyDescent="0.3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153"/>
        <v>136</v>
      </c>
      <c r="P3302">
        <f t="shared" si="154"/>
        <v>46.42</v>
      </c>
      <c r="Q3302" t="s">
        <v>8315</v>
      </c>
      <c r="R3302" t="s">
        <v>8316</v>
      </c>
      <c r="S3302" s="9">
        <f t="shared" si="155"/>
        <v>42102.743773148148</v>
      </c>
    </row>
    <row r="3303" spans="1:19" ht="43.5" hidden="1" x14ac:dyDescent="0.3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153"/>
        <v>133</v>
      </c>
      <c r="P3303">
        <f t="shared" si="154"/>
        <v>57.2</v>
      </c>
      <c r="Q3303" t="s">
        <v>8315</v>
      </c>
      <c r="R3303" t="s">
        <v>8316</v>
      </c>
      <c r="S3303" s="9">
        <f t="shared" si="155"/>
        <v>42538.73583333334</v>
      </c>
    </row>
    <row r="3304" spans="1:19" hidden="1" x14ac:dyDescent="0.3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153"/>
        <v>103</v>
      </c>
      <c r="P3304">
        <f t="shared" si="154"/>
        <v>173.7</v>
      </c>
      <c r="Q3304" t="s">
        <v>8315</v>
      </c>
      <c r="R3304" t="s">
        <v>8316</v>
      </c>
      <c r="S3304" s="9">
        <f t="shared" si="155"/>
        <v>42681.35157407407</v>
      </c>
    </row>
    <row r="3305" spans="1:19" ht="43.5" hidden="1" x14ac:dyDescent="0.3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153"/>
        <v>116</v>
      </c>
      <c r="P3305">
        <f t="shared" si="154"/>
        <v>59.6</v>
      </c>
      <c r="Q3305" t="s">
        <v>8315</v>
      </c>
      <c r="R3305" t="s">
        <v>8316</v>
      </c>
      <c r="S3305" s="9">
        <f t="shared" si="155"/>
        <v>42056.65143518518</v>
      </c>
    </row>
    <row r="3306" spans="1:19" ht="43.5" hidden="1" x14ac:dyDescent="0.3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153"/>
        <v>105</v>
      </c>
      <c r="P3306">
        <f t="shared" si="154"/>
        <v>89.59</v>
      </c>
      <c r="Q3306" t="s">
        <v>8315</v>
      </c>
      <c r="R3306" t="s">
        <v>8316</v>
      </c>
      <c r="S3306" s="9">
        <f t="shared" si="155"/>
        <v>42696.624444444446</v>
      </c>
    </row>
    <row r="3307" spans="1:19" ht="43.5" hidden="1" x14ac:dyDescent="0.3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153"/>
        <v>102</v>
      </c>
      <c r="P3307">
        <f t="shared" si="154"/>
        <v>204.05</v>
      </c>
      <c r="Q3307" t="s">
        <v>8315</v>
      </c>
      <c r="R3307" t="s">
        <v>8316</v>
      </c>
      <c r="S3307" s="9">
        <f t="shared" si="155"/>
        <v>42186.855879629627</v>
      </c>
    </row>
    <row r="3308" spans="1:19" ht="58" hidden="1" x14ac:dyDescent="0.3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153"/>
        <v>175</v>
      </c>
      <c r="P3308">
        <f t="shared" si="154"/>
        <v>48.7</v>
      </c>
      <c r="Q3308" t="s">
        <v>8315</v>
      </c>
      <c r="R3308" t="s">
        <v>8316</v>
      </c>
      <c r="S3308" s="9">
        <f t="shared" si="155"/>
        <v>42493.219236111108</v>
      </c>
    </row>
    <row r="3309" spans="1:19" ht="43.5" hidden="1" x14ac:dyDescent="0.3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153"/>
        <v>107</v>
      </c>
      <c r="P3309">
        <f t="shared" si="154"/>
        <v>53.34</v>
      </c>
      <c r="Q3309" t="s">
        <v>8315</v>
      </c>
      <c r="R3309" t="s">
        <v>8316</v>
      </c>
      <c r="S3309" s="9">
        <f t="shared" si="155"/>
        <v>42475.057164351849</v>
      </c>
    </row>
    <row r="3310" spans="1:19" ht="43.5" hidden="1" x14ac:dyDescent="0.3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153"/>
        <v>122</v>
      </c>
      <c r="P3310">
        <f t="shared" si="154"/>
        <v>75.09</v>
      </c>
      <c r="Q3310" t="s">
        <v>8315</v>
      </c>
      <c r="R3310" t="s">
        <v>8316</v>
      </c>
      <c r="S3310" s="9">
        <f t="shared" si="155"/>
        <v>42452.876909722225</v>
      </c>
    </row>
    <row r="3311" spans="1:19" ht="29" hidden="1" x14ac:dyDescent="0.3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153"/>
        <v>159</v>
      </c>
      <c r="P3311">
        <f t="shared" si="154"/>
        <v>18</v>
      </c>
      <c r="Q3311" t="s">
        <v>8315</v>
      </c>
      <c r="R3311" t="s">
        <v>8316</v>
      </c>
      <c r="S3311" s="9">
        <f t="shared" si="155"/>
        <v>42628.650208333333</v>
      </c>
    </row>
    <row r="3312" spans="1:19" ht="29" hidden="1" x14ac:dyDescent="0.3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153"/>
        <v>100</v>
      </c>
      <c r="P3312">
        <f t="shared" si="154"/>
        <v>209.84</v>
      </c>
      <c r="Q3312" t="s">
        <v>8315</v>
      </c>
      <c r="R3312" t="s">
        <v>8316</v>
      </c>
      <c r="S3312" s="9">
        <f t="shared" si="155"/>
        <v>42253.928530092591</v>
      </c>
    </row>
    <row r="3313" spans="1:19" ht="43.5" hidden="1" x14ac:dyDescent="0.3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153"/>
        <v>110</v>
      </c>
      <c r="P3313">
        <f t="shared" si="154"/>
        <v>61.02</v>
      </c>
      <c r="Q3313" t="s">
        <v>8315</v>
      </c>
      <c r="R3313" t="s">
        <v>8316</v>
      </c>
      <c r="S3313" s="9">
        <f t="shared" si="155"/>
        <v>42264.29178240741</v>
      </c>
    </row>
    <row r="3314" spans="1:19" ht="43.5" hidden="1" x14ac:dyDescent="0.3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153"/>
        <v>100</v>
      </c>
      <c r="P3314">
        <f t="shared" si="154"/>
        <v>61</v>
      </c>
      <c r="Q3314" t="s">
        <v>8315</v>
      </c>
      <c r="R3314" t="s">
        <v>8316</v>
      </c>
      <c r="S3314" s="9">
        <f t="shared" si="155"/>
        <v>42664.809560185182</v>
      </c>
    </row>
    <row r="3315" spans="1:19" ht="43.5" hidden="1" x14ac:dyDescent="0.3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153"/>
        <v>116</v>
      </c>
      <c r="P3315">
        <f t="shared" si="154"/>
        <v>80.03</v>
      </c>
      <c r="Q3315" t="s">
        <v>8315</v>
      </c>
      <c r="R3315" t="s">
        <v>8316</v>
      </c>
      <c r="S3315" s="9">
        <f t="shared" si="155"/>
        <v>42382.244409722218</v>
      </c>
    </row>
    <row r="3316" spans="1:19" ht="43.5" hidden="1" x14ac:dyDescent="0.3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153"/>
        <v>211</v>
      </c>
      <c r="P3316">
        <f t="shared" si="154"/>
        <v>29.07</v>
      </c>
      <c r="Q3316" t="s">
        <v>8315</v>
      </c>
      <c r="R3316" t="s">
        <v>8316</v>
      </c>
      <c r="S3316" s="9">
        <f t="shared" si="155"/>
        <v>42105.267488425925</v>
      </c>
    </row>
    <row r="3317" spans="1:19" ht="43.5" hidden="1" x14ac:dyDescent="0.3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153"/>
        <v>110</v>
      </c>
      <c r="P3317">
        <f t="shared" si="154"/>
        <v>49.44</v>
      </c>
      <c r="Q3317" t="s">
        <v>8315</v>
      </c>
      <c r="R3317" t="s">
        <v>8316</v>
      </c>
      <c r="S3317" s="9">
        <f t="shared" si="155"/>
        <v>42466.303715277783</v>
      </c>
    </row>
    <row r="3318" spans="1:19" ht="72.5" hidden="1" x14ac:dyDescent="0.3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153"/>
        <v>100</v>
      </c>
      <c r="P3318">
        <f t="shared" si="154"/>
        <v>93.98</v>
      </c>
      <c r="Q3318" t="s">
        <v>8315</v>
      </c>
      <c r="R3318" t="s">
        <v>8316</v>
      </c>
      <c r="S3318" s="9">
        <f t="shared" si="155"/>
        <v>41826.871238425927</v>
      </c>
    </row>
    <row r="3319" spans="1:19" ht="43.5" hidden="1" x14ac:dyDescent="0.3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153"/>
        <v>106</v>
      </c>
      <c r="P3319">
        <f t="shared" si="154"/>
        <v>61.94</v>
      </c>
      <c r="Q3319" t="s">
        <v>8315</v>
      </c>
      <c r="R3319" t="s">
        <v>8316</v>
      </c>
      <c r="S3319" s="9">
        <f t="shared" si="155"/>
        <v>42499.039629629624</v>
      </c>
    </row>
    <row r="3320" spans="1:19" ht="29" hidden="1" x14ac:dyDescent="0.3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153"/>
        <v>126</v>
      </c>
      <c r="P3320">
        <f t="shared" si="154"/>
        <v>78.5</v>
      </c>
      <c r="Q3320" t="s">
        <v>8315</v>
      </c>
      <c r="R3320" t="s">
        <v>8316</v>
      </c>
      <c r="S3320" s="9">
        <f t="shared" si="155"/>
        <v>42431.302002314813</v>
      </c>
    </row>
    <row r="3321" spans="1:19" ht="58" hidden="1" x14ac:dyDescent="0.3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153"/>
        <v>108</v>
      </c>
      <c r="P3321">
        <f t="shared" si="154"/>
        <v>33.75</v>
      </c>
      <c r="Q3321" t="s">
        <v>8315</v>
      </c>
      <c r="R3321" t="s">
        <v>8316</v>
      </c>
      <c r="S3321" s="9">
        <f t="shared" si="155"/>
        <v>41990.585486111115</v>
      </c>
    </row>
    <row r="3322" spans="1:19" ht="43.5" hidden="1" x14ac:dyDescent="0.3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153"/>
        <v>101</v>
      </c>
      <c r="P3322">
        <f t="shared" si="154"/>
        <v>66.45</v>
      </c>
      <c r="Q3322" t="s">
        <v>8315</v>
      </c>
      <c r="R3322" t="s">
        <v>8316</v>
      </c>
      <c r="S3322" s="9">
        <f t="shared" si="155"/>
        <v>42513.045798611114</v>
      </c>
    </row>
    <row r="3323" spans="1:19" ht="58" hidden="1" x14ac:dyDescent="0.3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153"/>
        <v>107</v>
      </c>
      <c r="P3323">
        <f t="shared" si="154"/>
        <v>35.799999999999997</v>
      </c>
      <c r="Q3323" t="s">
        <v>8315</v>
      </c>
      <c r="R3323" t="s">
        <v>8316</v>
      </c>
      <c r="S3323" s="9">
        <f t="shared" si="155"/>
        <v>41914.100289351853</v>
      </c>
    </row>
    <row r="3324" spans="1:19" ht="43.5" hidden="1" x14ac:dyDescent="0.3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153"/>
        <v>102</v>
      </c>
      <c r="P3324">
        <f t="shared" si="154"/>
        <v>145.65</v>
      </c>
      <c r="Q3324" t="s">
        <v>8315</v>
      </c>
      <c r="R3324" t="s">
        <v>8316</v>
      </c>
      <c r="S3324" s="9">
        <f t="shared" si="155"/>
        <v>42521.010370370372</v>
      </c>
    </row>
    <row r="3325" spans="1:19" ht="43.5" hidden="1" x14ac:dyDescent="0.3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153"/>
        <v>126</v>
      </c>
      <c r="P3325">
        <f t="shared" si="154"/>
        <v>25.69</v>
      </c>
      <c r="Q3325" t="s">
        <v>8315</v>
      </c>
      <c r="R3325" t="s">
        <v>8316</v>
      </c>
      <c r="S3325" s="9">
        <f t="shared" si="155"/>
        <v>42608.36583333333</v>
      </c>
    </row>
    <row r="3326" spans="1:19" ht="43.5" hidden="1" x14ac:dyDescent="0.3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153"/>
        <v>102</v>
      </c>
      <c r="P3326">
        <f t="shared" si="154"/>
        <v>152.5</v>
      </c>
      <c r="Q3326" t="s">
        <v>8315</v>
      </c>
      <c r="R3326" t="s">
        <v>8316</v>
      </c>
      <c r="S3326" s="9">
        <f t="shared" si="155"/>
        <v>42512.58321759259</v>
      </c>
    </row>
    <row r="3327" spans="1:19" ht="43.5" hidden="1" x14ac:dyDescent="0.3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153"/>
        <v>113</v>
      </c>
      <c r="P3327">
        <f t="shared" si="154"/>
        <v>30</v>
      </c>
      <c r="Q3327" t="s">
        <v>8315</v>
      </c>
      <c r="R3327" t="s">
        <v>8316</v>
      </c>
      <c r="S3327" s="9">
        <f t="shared" si="155"/>
        <v>42064.785613425927</v>
      </c>
    </row>
    <row r="3328" spans="1:19" ht="43.5" hidden="1" x14ac:dyDescent="0.3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153"/>
        <v>101</v>
      </c>
      <c r="P3328">
        <f t="shared" si="154"/>
        <v>142.28</v>
      </c>
      <c r="Q3328" t="s">
        <v>8315</v>
      </c>
      <c r="R3328" t="s">
        <v>8316</v>
      </c>
      <c r="S3328" s="9">
        <f t="shared" si="155"/>
        <v>42041.714178240742</v>
      </c>
    </row>
    <row r="3329" spans="1:19" ht="43.5" hidden="1" x14ac:dyDescent="0.3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153"/>
        <v>101</v>
      </c>
      <c r="P3329">
        <f t="shared" si="154"/>
        <v>24.55</v>
      </c>
      <c r="Q3329" t="s">
        <v>8315</v>
      </c>
      <c r="R3329" t="s">
        <v>8316</v>
      </c>
      <c r="S3329" s="9">
        <f t="shared" si="155"/>
        <v>42468.374606481477</v>
      </c>
    </row>
    <row r="3330" spans="1:19" ht="43.5" hidden="1" x14ac:dyDescent="0.3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ref="O3330:O3393" si="156">ROUND((E3330/D3330)*100,0)</f>
        <v>146</v>
      </c>
      <c r="P3330">
        <f t="shared" si="154"/>
        <v>292.77999999999997</v>
      </c>
      <c r="Q3330" t="s">
        <v>8315</v>
      </c>
      <c r="R3330" t="s">
        <v>8316</v>
      </c>
      <c r="S3330" s="9">
        <f t="shared" si="155"/>
        <v>41822.57503472222</v>
      </c>
    </row>
    <row r="3331" spans="1:19" ht="43.5" hidden="1" x14ac:dyDescent="0.3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si="156"/>
        <v>117</v>
      </c>
      <c r="P3331">
        <f t="shared" ref="P3331:P3394" si="157">IFERROR(ROUND(E3331/L3331,2),0)</f>
        <v>44.92</v>
      </c>
      <c r="Q3331" t="s">
        <v>8315</v>
      </c>
      <c r="R3331" t="s">
        <v>8316</v>
      </c>
      <c r="S3331" s="9">
        <f t="shared" ref="S3331:S3394" si="158">(((J3331/60)/60)/24)+DATE(1970,1,1)</f>
        <v>41837.323009259257</v>
      </c>
    </row>
    <row r="3332" spans="1:19" ht="43.5" hidden="1" x14ac:dyDescent="0.3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156"/>
        <v>106</v>
      </c>
      <c r="P3332">
        <f t="shared" si="157"/>
        <v>23.1</v>
      </c>
      <c r="Q3332" t="s">
        <v>8315</v>
      </c>
      <c r="R3332" t="s">
        <v>8316</v>
      </c>
      <c r="S3332" s="9">
        <f t="shared" si="158"/>
        <v>42065.887361111112</v>
      </c>
    </row>
    <row r="3333" spans="1:19" ht="43.5" hidden="1" x14ac:dyDescent="0.3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156"/>
        <v>105</v>
      </c>
      <c r="P3333">
        <f t="shared" si="157"/>
        <v>80.400000000000006</v>
      </c>
      <c r="Q3333" t="s">
        <v>8315</v>
      </c>
      <c r="R3333" t="s">
        <v>8316</v>
      </c>
      <c r="S3333" s="9">
        <f t="shared" si="158"/>
        <v>42248.697754629626</v>
      </c>
    </row>
    <row r="3334" spans="1:19" ht="43.5" hidden="1" x14ac:dyDescent="0.3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156"/>
        <v>100</v>
      </c>
      <c r="P3334">
        <f t="shared" si="157"/>
        <v>72.290000000000006</v>
      </c>
      <c r="Q3334" t="s">
        <v>8315</v>
      </c>
      <c r="R3334" t="s">
        <v>8316</v>
      </c>
      <c r="S3334" s="9">
        <f t="shared" si="158"/>
        <v>41809.860300925924</v>
      </c>
    </row>
    <row r="3335" spans="1:19" ht="43.5" hidden="1" x14ac:dyDescent="0.3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156"/>
        <v>105</v>
      </c>
      <c r="P3335">
        <f t="shared" si="157"/>
        <v>32.97</v>
      </c>
      <c r="Q3335" t="s">
        <v>8315</v>
      </c>
      <c r="R3335" t="s">
        <v>8316</v>
      </c>
      <c r="S3335" s="9">
        <f t="shared" si="158"/>
        <v>42148.676851851851</v>
      </c>
    </row>
    <row r="3336" spans="1:19" ht="29" hidden="1" x14ac:dyDescent="0.3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156"/>
        <v>139</v>
      </c>
      <c r="P3336">
        <f t="shared" si="157"/>
        <v>116.65</v>
      </c>
      <c r="Q3336" t="s">
        <v>8315</v>
      </c>
      <c r="R3336" t="s">
        <v>8316</v>
      </c>
      <c r="S3336" s="9">
        <f t="shared" si="158"/>
        <v>42185.521087962959</v>
      </c>
    </row>
    <row r="3337" spans="1:19" ht="58" hidden="1" x14ac:dyDescent="0.3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156"/>
        <v>100</v>
      </c>
      <c r="P3337">
        <f t="shared" si="157"/>
        <v>79.62</v>
      </c>
      <c r="Q3337" t="s">
        <v>8315</v>
      </c>
      <c r="R3337" t="s">
        <v>8316</v>
      </c>
      <c r="S3337" s="9">
        <f t="shared" si="158"/>
        <v>41827.674143518518</v>
      </c>
    </row>
    <row r="3338" spans="1:19" ht="43.5" hidden="1" x14ac:dyDescent="0.3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156"/>
        <v>100</v>
      </c>
      <c r="P3338">
        <f t="shared" si="157"/>
        <v>27.78</v>
      </c>
      <c r="Q3338" t="s">
        <v>8315</v>
      </c>
      <c r="R3338" t="s">
        <v>8316</v>
      </c>
      <c r="S3338" s="9">
        <f t="shared" si="158"/>
        <v>42437.398680555561</v>
      </c>
    </row>
    <row r="3339" spans="1:19" ht="43.5" hidden="1" x14ac:dyDescent="0.3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156"/>
        <v>110</v>
      </c>
      <c r="P3339">
        <f t="shared" si="157"/>
        <v>81.03</v>
      </c>
      <c r="Q3339" t="s">
        <v>8315</v>
      </c>
      <c r="R3339" t="s">
        <v>8316</v>
      </c>
      <c r="S3339" s="9">
        <f t="shared" si="158"/>
        <v>41901.282025462962</v>
      </c>
    </row>
    <row r="3340" spans="1:19" ht="29" hidden="1" x14ac:dyDescent="0.3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156"/>
        <v>102</v>
      </c>
      <c r="P3340">
        <f t="shared" si="157"/>
        <v>136.85</v>
      </c>
      <c r="Q3340" t="s">
        <v>8315</v>
      </c>
      <c r="R3340" t="s">
        <v>8316</v>
      </c>
      <c r="S3340" s="9">
        <f t="shared" si="158"/>
        <v>42769.574999999997</v>
      </c>
    </row>
    <row r="3341" spans="1:19" ht="43.5" hidden="1" x14ac:dyDescent="0.3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156"/>
        <v>104</v>
      </c>
      <c r="P3341">
        <f t="shared" si="157"/>
        <v>177.62</v>
      </c>
      <c r="Q3341" t="s">
        <v>8315</v>
      </c>
      <c r="R3341" t="s">
        <v>8316</v>
      </c>
      <c r="S3341" s="9">
        <f t="shared" si="158"/>
        <v>42549.665717592594</v>
      </c>
    </row>
    <row r="3342" spans="1:19" ht="43.5" hidden="1" x14ac:dyDescent="0.3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156"/>
        <v>138</v>
      </c>
      <c r="P3342">
        <f t="shared" si="157"/>
        <v>109.08</v>
      </c>
      <c r="Q3342" t="s">
        <v>8315</v>
      </c>
      <c r="R3342" t="s">
        <v>8316</v>
      </c>
      <c r="S3342" s="9">
        <f t="shared" si="158"/>
        <v>42685.974004629628</v>
      </c>
    </row>
    <row r="3343" spans="1:19" ht="43.5" hidden="1" x14ac:dyDescent="0.3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156"/>
        <v>100</v>
      </c>
      <c r="P3343">
        <f t="shared" si="157"/>
        <v>119.64</v>
      </c>
      <c r="Q3343" t="s">
        <v>8315</v>
      </c>
      <c r="R3343" t="s">
        <v>8316</v>
      </c>
      <c r="S3343" s="9">
        <f t="shared" si="158"/>
        <v>42510.798854166671</v>
      </c>
    </row>
    <row r="3344" spans="1:19" ht="43.5" hidden="1" x14ac:dyDescent="0.3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156"/>
        <v>102</v>
      </c>
      <c r="P3344">
        <f t="shared" si="157"/>
        <v>78.209999999999994</v>
      </c>
      <c r="Q3344" t="s">
        <v>8315</v>
      </c>
      <c r="R3344" t="s">
        <v>8316</v>
      </c>
      <c r="S3344" s="9">
        <f t="shared" si="158"/>
        <v>42062.296412037031</v>
      </c>
    </row>
    <row r="3345" spans="1:19" ht="43.5" hidden="1" x14ac:dyDescent="0.3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156"/>
        <v>171</v>
      </c>
      <c r="P3345">
        <f t="shared" si="157"/>
        <v>52.17</v>
      </c>
      <c r="Q3345" t="s">
        <v>8315</v>
      </c>
      <c r="R3345" t="s">
        <v>8316</v>
      </c>
      <c r="S3345" s="9">
        <f t="shared" si="158"/>
        <v>42452.916481481487</v>
      </c>
    </row>
    <row r="3346" spans="1:19" ht="43.5" hidden="1" x14ac:dyDescent="0.3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156"/>
        <v>101</v>
      </c>
      <c r="P3346">
        <f t="shared" si="157"/>
        <v>114.13</v>
      </c>
      <c r="Q3346" t="s">
        <v>8315</v>
      </c>
      <c r="R3346" t="s">
        <v>8316</v>
      </c>
      <c r="S3346" s="9">
        <f t="shared" si="158"/>
        <v>41851.200150462959</v>
      </c>
    </row>
    <row r="3347" spans="1:19" ht="43.5" hidden="1" x14ac:dyDescent="0.3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156"/>
        <v>130</v>
      </c>
      <c r="P3347">
        <f t="shared" si="157"/>
        <v>50</v>
      </c>
      <c r="Q3347" t="s">
        <v>8315</v>
      </c>
      <c r="R3347" t="s">
        <v>8316</v>
      </c>
      <c r="S3347" s="9">
        <f t="shared" si="158"/>
        <v>42053.106111111112</v>
      </c>
    </row>
    <row r="3348" spans="1:19" ht="43.5" hidden="1" x14ac:dyDescent="0.3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156"/>
        <v>110</v>
      </c>
      <c r="P3348">
        <f t="shared" si="157"/>
        <v>91.67</v>
      </c>
      <c r="Q3348" t="s">
        <v>8315</v>
      </c>
      <c r="R3348" t="s">
        <v>8316</v>
      </c>
      <c r="S3348" s="9">
        <f t="shared" si="158"/>
        <v>42054.024421296301</v>
      </c>
    </row>
    <row r="3349" spans="1:19" ht="58" hidden="1" x14ac:dyDescent="0.3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156"/>
        <v>119</v>
      </c>
      <c r="P3349">
        <f t="shared" si="157"/>
        <v>108.59</v>
      </c>
      <c r="Q3349" t="s">
        <v>8315</v>
      </c>
      <c r="R3349" t="s">
        <v>8316</v>
      </c>
      <c r="S3349" s="9">
        <f t="shared" si="158"/>
        <v>42484.551550925928</v>
      </c>
    </row>
    <row r="3350" spans="1:19" ht="43.5" hidden="1" x14ac:dyDescent="0.3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156"/>
        <v>100</v>
      </c>
      <c r="P3350">
        <f t="shared" si="157"/>
        <v>69.819999999999993</v>
      </c>
      <c r="Q3350" t="s">
        <v>8315</v>
      </c>
      <c r="R3350" t="s">
        <v>8316</v>
      </c>
      <c r="S3350" s="9">
        <f t="shared" si="158"/>
        <v>42466.558796296296</v>
      </c>
    </row>
    <row r="3351" spans="1:19" ht="43.5" hidden="1" x14ac:dyDescent="0.3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156"/>
        <v>153</v>
      </c>
      <c r="P3351">
        <f t="shared" si="157"/>
        <v>109.57</v>
      </c>
      <c r="Q3351" t="s">
        <v>8315</v>
      </c>
      <c r="R3351" t="s">
        <v>8316</v>
      </c>
      <c r="S3351" s="9">
        <f t="shared" si="158"/>
        <v>42513.110787037032</v>
      </c>
    </row>
    <row r="3352" spans="1:19" ht="58" hidden="1" x14ac:dyDescent="0.3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156"/>
        <v>104</v>
      </c>
      <c r="P3352">
        <f t="shared" si="157"/>
        <v>71.67</v>
      </c>
      <c r="Q3352" t="s">
        <v>8315</v>
      </c>
      <c r="R3352" t="s">
        <v>8316</v>
      </c>
      <c r="S3352" s="9">
        <f t="shared" si="158"/>
        <v>42302.701516203699</v>
      </c>
    </row>
    <row r="3353" spans="1:19" ht="58" hidden="1" x14ac:dyDescent="0.3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156"/>
        <v>101</v>
      </c>
      <c r="P3353">
        <f t="shared" si="157"/>
        <v>93.61</v>
      </c>
      <c r="Q3353" t="s">
        <v>8315</v>
      </c>
      <c r="R3353" t="s">
        <v>8316</v>
      </c>
      <c r="S3353" s="9">
        <f t="shared" si="158"/>
        <v>41806.395428240743</v>
      </c>
    </row>
    <row r="3354" spans="1:19" ht="58" hidden="1" x14ac:dyDescent="0.3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156"/>
        <v>108</v>
      </c>
      <c r="P3354">
        <f t="shared" si="157"/>
        <v>76.8</v>
      </c>
      <c r="Q3354" t="s">
        <v>8315</v>
      </c>
      <c r="R3354" t="s">
        <v>8316</v>
      </c>
      <c r="S3354" s="9">
        <f t="shared" si="158"/>
        <v>42495.992800925931</v>
      </c>
    </row>
    <row r="3355" spans="1:19" ht="43.5" hidden="1" x14ac:dyDescent="0.3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156"/>
        <v>315</v>
      </c>
      <c r="P3355">
        <f t="shared" si="157"/>
        <v>35.799999999999997</v>
      </c>
      <c r="Q3355" t="s">
        <v>8315</v>
      </c>
      <c r="R3355" t="s">
        <v>8316</v>
      </c>
      <c r="S3355" s="9">
        <f t="shared" si="158"/>
        <v>42479.432291666672</v>
      </c>
    </row>
    <row r="3356" spans="1:19" ht="43.5" hidden="1" x14ac:dyDescent="0.3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156"/>
        <v>102</v>
      </c>
      <c r="P3356">
        <f t="shared" si="157"/>
        <v>55.6</v>
      </c>
      <c r="Q3356" t="s">
        <v>8315</v>
      </c>
      <c r="R3356" t="s">
        <v>8316</v>
      </c>
      <c r="S3356" s="9">
        <f t="shared" si="158"/>
        <v>42270.7269212963</v>
      </c>
    </row>
    <row r="3357" spans="1:19" ht="43.5" hidden="1" x14ac:dyDescent="0.3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156"/>
        <v>126</v>
      </c>
      <c r="P3357">
        <f t="shared" si="157"/>
        <v>147.33000000000001</v>
      </c>
      <c r="Q3357" t="s">
        <v>8315</v>
      </c>
      <c r="R3357" t="s">
        <v>8316</v>
      </c>
      <c r="S3357" s="9">
        <f t="shared" si="158"/>
        <v>42489.619525462964</v>
      </c>
    </row>
    <row r="3358" spans="1:19" ht="43.5" hidden="1" x14ac:dyDescent="0.3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156"/>
        <v>101</v>
      </c>
      <c r="P3358">
        <f t="shared" si="157"/>
        <v>56.33</v>
      </c>
      <c r="Q3358" t="s">
        <v>8315</v>
      </c>
      <c r="R3358" t="s">
        <v>8316</v>
      </c>
      <c r="S3358" s="9">
        <f t="shared" si="158"/>
        <v>42536.815648148149</v>
      </c>
    </row>
    <row r="3359" spans="1:19" ht="43.5" hidden="1" x14ac:dyDescent="0.3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156"/>
        <v>101</v>
      </c>
      <c r="P3359">
        <f t="shared" si="157"/>
        <v>96.19</v>
      </c>
      <c r="Q3359" t="s">
        <v>8315</v>
      </c>
      <c r="R3359" t="s">
        <v>8316</v>
      </c>
      <c r="S3359" s="9">
        <f t="shared" si="158"/>
        <v>41822.417939814812</v>
      </c>
    </row>
    <row r="3360" spans="1:19" ht="43.5" hidden="1" x14ac:dyDescent="0.3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156"/>
        <v>103</v>
      </c>
      <c r="P3360">
        <f t="shared" si="157"/>
        <v>63.57</v>
      </c>
      <c r="Q3360" t="s">
        <v>8315</v>
      </c>
      <c r="R3360" t="s">
        <v>8316</v>
      </c>
      <c r="S3360" s="9">
        <f t="shared" si="158"/>
        <v>41932.311099537037</v>
      </c>
    </row>
    <row r="3361" spans="1:19" ht="43.5" hidden="1" x14ac:dyDescent="0.3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156"/>
        <v>106</v>
      </c>
      <c r="P3361">
        <f t="shared" si="157"/>
        <v>184.78</v>
      </c>
      <c r="Q3361" t="s">
        <v>8315</v>
      </c>
      <c r="R3361" t="s">
        <v>8316</v>
      </c>
      <c r="S3361" s="9">
        <f t="shared" si="158"/>
        <v>42746.057106481487</v>
      </c>
    </row>
    <row r="3362" spans="1:19" ht="29" hidden="1" x14ac:dyDescent="0.3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156"/>
        <v>101</v>
      </c>
      <c r="P3362">
        <f t="shared" si="157"/>
        <v>126.72</v>
      </c>
      <c r="Q3362" t="s">
        <v>8315</v>
      </c>
      <c r="R3362" t="s">
        <v>8316</v>
      </c>
      <c r="S3362" s="9">
        <f t="shared" si="158"/>
        <v>42697.082673611112</v>
      </c>
    </row>
    <row r="3363" spans="1:19" ht="58" hidden="1" x14ac:dyDescent="0.3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156"/>
        <v>113</v>
      </c>
      <c r="P3363">
        <f t="shared" si="157"/>
        <v>83.43</v>
      </c>
      <c r="Q3363" t="s">
        <v>8315</v>
      </c>
      <c r="R3363" t="s">
        <v>8316</v>
      </c>
      <c r="S3363" s="9">
        <f t="shared" si="158"/>
        <v>41866.025347222225</v>
      </c>
    </row>
    <row r="3364" spans="1:19" ht="43.5" hidden="1" x14ac:dyDescent="0.3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156"/>
        <v>218</v>
      </c>
      <c r="P3364">
        <f t="shared" si="157"/>
        <v>54.5</v>
      </c>
      <c r="Q3364" t="s">
        <v>8315</v>
      </c>
      <c r="R3364" t="s">
        <v>8316</v>
      </c>
      <c r="S3364" s="9">
        <f t="shared" si="158"/>
        <v>42056.091631944444</v>
      </c>
    </row>
    <row r="3365" spans="1:19" ht="43.5" hidden="1" x14ac:dyDescent="0.3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156"/>
        <v>101</v>
      </c>
      <c r="P3365">
        <f t="shared" si="157"/>
        <v>302.31</v>
      </c>
      <c r="Q3365" t="s">
        <v>8315</v>
      </c>
      <c r="R3365" t="s">
        <v>8316</v>
      </c>
      <c r="S3365" s="9">
        <f t="shared" si="158"/>
        <v>41851.771354166667</v>
      </c>
    </row>
    <row r="3366" spans="1:19" ht="43.5" hidden="1" x14ac:dyDescent="0.3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156"/>
        <v>106</v>
      </c>
      <c r="P3366">
        <f t="shared" si="157"/>
        <v>44.14</v>
      </c>
      <c r="Q3366" t="s">
        <v>8315</v>
      </c>
      <c r="R3366" t="s">
        <v>8316</v>
      </c>
      <c r="S3366" s="9">
        <f t="shared" si="158"/>
        <v>42422.977418981478</v>
      </c>
    </row>
    <row r="3367" spans="1:19" ht="43.5" hidden="1" x14ac:dyDescent="0.3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156"/>
        <v>104</v>
      </c>
      <c r="P3367">
        <f t="shared" si="157"/>
        <v>866.67</v>
      </c>
      <c r="Q3367" t="s">
        <v>8315</v>
      </c>
      <c r="R3367" t="s">
        <v>8316</v>
      </c>
      <c r="S3367" s="9">
        <f t="shared" si="158"/>
        <v>42321.101759259262</v>
      </c>
    </row>
    <row r="3368" spans="1:19" ht="43.5" hidden="1" x14ac:dyDescent="0.3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156"/>
        <v>221</v>
      </c>
      <c r="P3368">
        <f t="shared" si="157"/>
        <v>61.39</v>
      </c>
      <c r="Q3368" t="s">
        <v>8315</v>
      </c>
      <c r="R3368" t="s">
        <v>8316</v>
      </c>
      <c r="S3368" s="9">
        <f t="shared" si="158"/>
        <v>42107.067557870367</v>
      </c>
    </row>
    <row r="3369" spans="1:19" ht="43.5" hidden="1" x14ac:dyDescent="0.3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156"/>
        <v>119</v>
      </c>
      <c r="P3369">
        <f t="shared" si="157"/>
        <v>29.67</v>
      </c>
      <c r="Q3369" t="s">
        <v>8315</v>
      </c>
      <c r="R3369" t="s">
        <v>8316</v>
      </c>
      <c r="S3369" s="9">
        <f t="shared" si="158"/>
        <v>42192.933958333335</v>
      </c>
    </row>
    <row r="3370" spans="1:19" ht="43.5" hidden="1" x14ac:dyDescent="0.3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156"/>
        <v>105</v>
      </c>
      <c r="P3370">
        <f t="shared" si="157"/>
        <v>45.48</v>
      </c>
      <c r="Q3370" t="s">
        <v>8315</v>
      </c>
      <c r="R3370" t="s">
        <v>8316</v>
      </c>
      <c r="S3370" s="9">
        <f t="shared" si="158"/>
        <v>41969.199756944443</v>
      </c>
    </row>
    <row r="3371" spans="1:19" ht="43.5" hidden="1" x14ac:dyDescent="0.3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156"/>
        <v>104</v>
      </c>
      <c r="P3371">
        <f t="shared" si="157"/>
        <v>96.2</v>
      </c>
      <c r="Q3371" t="s">
        <v>8315</v>
      </c>
      <c r="R3371" t="s">
        <v>8316</v>
      </c>
      <c r="S3371" s="9">
        <f t="shared" si="158"/>
        <v>42690.041435185187</v>
      </c>
    </row>
    <row r="3372" spans="1:19" ht="29" hidden="1" x14ac:dyDescent="0.3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156"/>
        <v>118</v>
      </c>
      <c r="P3372">
        <f t="shared" si="157"/>
        <v>67.92</v>
      </c>
      <c r="Q3372" t="s">
        <v>8315</v>
      </c>
      <c r="R3372" t="s">
        <v>8316</v>
      </c>
      <c r="S3372" s="9">
        <f t="shared" si="158"/>
        <v>42690.334317129629</v>
      </c>
    </row>
    <row r="3373" spans="1:19" ht="29" hidden="1" x14ac:dyDescent="0.3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156"/>
        <v>139</v>
      </c>
      <c r="P3373">
        <f t="shared" si="157"/>
        <v>30.78</v>
      </c>
      <c r="Q3373" t="s">
        <v>8315</v>
      </c>
      <c r="R3373" t="s">
        <v>8316</v>
      </c>
      <c r="S3373" s="9">
        <f t="shared" si="158"/>
        <v>42312.874594907407</v>
      </c>
    </row>
    <row r="3374" spans="1:19" ht="43.5" hidden="1" x14ac:dyDescent="0.3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156"/>
        <v>104</v>
      </c>
      <c r="P3374">
        <f t="shared" si="157"/>
        <v>38.33</v>
      </c>
      <c r="Q3374" t="s">
        <v>8315</v>
      </c>
      <c r="R3374" t="s">
        <v>8316</v>
      </c>
      <c r="S3374" s="9">
        <f t="shared" si="158"/>
        <v>41855.548101851848</v>
      </c>
    </row>
    <row r="3375" spans="1:19" ht="43.5" hidden="1" x14ac:dyDescent="0.3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156"/>
        <v>100</v>
      </c>
      <c r="P3375">
        <f t="shared" si="157"/>
        <v>66.83</v>
      </c>
      <c r="Q3375" t="s">
        <v>8315</v>
      </c>
      <c r="R3375" t="s">
        <v>8316</v>
      </c>
      <c r="S3375" s="9">
        <f t="shared" si="158"/>
        <v>42179.854629629626</v>
      </c>
    </row>
    <row r="3376" spans="1:19" ht="43.5" hidden="1" x14ac:dyDescent="0.3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156"/>
        <v>107</v>
      </c>
      <c r="P3376">
        <f t="shared" si="157"/>
        <v>71.73</v>
      </c>
      <c r="Q3376" t="s">
        <v>8315</v>
      </c>
      <c r="R3376" t="s">
        <v>8316</v>
      </c>
      <c r="S3376" s="9">
        <f t="shared" si="158"/>
        <v>42275.731666666667</v>
      </c>
    </row>
    <row r="3377" spans="1:19" ht="43.5" hidden="1" x14ac:dyDescent="0.3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156"/>
        <v>100</v>
      </c>
      <c r="P3377">
        <f t="shared" si="157"/>
        <v>176.47</v>
      </c>
      <c r="Q3377" t="s">
        <v>8315</v>
      </c>
      <c r="R3377" t="s">
        <v>8316</v>
      </c>
      <c r="S3377" s="9">
        <f t="shared" si="158"/>
        <v>41765.610798611109</v>
      </c>
    </row>
    <row r="3378" spans="1:19" ht="43.5" hidden="1" x14ac:dyDescent="0.3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156"/>
        <v>100</v>
      </c>
      <c r="P3378">
        <f t="shared" si="157"/>
        <v>421.11</v>
      </c>
      <c r="Q3378" t="s">
        <v>8315</v>
      </c>
      <c r="R3378" t="s">
        <v>8316</v>
      </c>
      <c r="S3378" s="9">
        <f t="shared" si="158"/>
        <v>42059.701319444444</v>
      </c>
    </row>
    <row r="3379" spans="1:19" ht="43.5" hidden="1" x14ac:dyDescent="0.3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156"/>
        <v>101</v>
      </c>
      <c r="P3379">
        <f t="shared" si="157"/>
        <v>104.99</v>
      </c>
      <c r="Q3379" t="s">
        <v>8315</v>
      </c>
      <c r="R3379" t="s">
        <v>8316</v>
      </c>
      <c r="S3379" s="9">
        <f t="shared" si="158"/>
        <v>42053.732627314821</v>
      </c>
    </row>
    <row r="3380" spans="1:19" ht="43.5" hidden="1" x14ac:dyDescent="0.3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156"/>
        <v>108</v>
      </c>
      <c r="P3380">
        <f t="shared" si="157"/>
        <v>28.19</v>
      </c>
      <c r="Q3380" t="s">
        <v>8315</v>
      </c>
      <c r="R3380" t="s">
        <v>8316</v>
      </c>
      <c r="S3380" s="9">
        <f t="shared" si="158"/>
        <v>41858.355393518519</v>
      </c>
    </row>
    <row r="3381" spans="1:19" ht="58" hidden="1" x14ac:dyDescent="0.3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156"/>
        <v>104</v>
      </c>
      <c r="P3381">
        <f t="shared" si="157"/>
        <v>54.55</v>
      </c>
      <c r="Q3381" t="s">
        <v>8315</v>
      </c>
      <c r="R3381" t="s">
        <v>8316</v>
      </c>
      <c r="S3381" s="9">
        <f t="shared" si="158"/>
        <v>42225.513888888891</v>
      </c>
    </row>
    <row r="3382" spans="1:19" ht="58" hidden="1" x14ac:dyDescent="0.3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156"/>
        <v>104</v>
      </c>
      <c r="P3382">
        <f t="shared" si="157"/>
        <v>111.89</v>
      </c>
      <c r="Q3382" t="s">
        <v>8315</v>
      </c>
      <c r="R3382" t="s">
        <v>8316</v>
      </c>
      <c r="S3382" s="9">
        <f t="shared" si="158"/>
        <v>41937.95344907407</v>
      </c>
    </row>
    <row r="3383" spans="1:19" ht="43.5" hidden="1" x14ac:dyDescent="0.3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156"/>
        <v>102</v>
      </c>
      <c r="P3383">
        <f t="shared" si="157"/>
        <v>85.21</v>
      </c>
      <c r="Q3383" t="s">
        <v>8315</v>
      </c>
      <c r="R3383" t="s">
        <v>8316</v>
      </c>
      <c r="S3383" s="9">
        <f t="shared" si="158"/>
        <v>42044.184988425928</v>
      </c>
    </row>
    <row r="3384" spans="1:19" ht="58" hidden="1" x14ac:dyDescent="0.3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156"/>
        <v>101</v>
      </c>
      <c r="P3384">
        <f t="shared" si="157"/>
        <v>76.650000000000006</v>
      </c>
      <c r="Q3384" t="s">
        <v>8315</v>
      </c>
      <c r="R3384" t="s">
        <v>8316</v>
      </c>
      <c r="S3384" s="9">
        <f t="shared" si="158"/>
        <v>42559.431203703702</v>
      </c>
    </row>
    <row r="3385" spans="1:19" ht="43.5" hidden="1" x14ac:dyDescent="0.3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156"/>
        <v>112</v>
      </c>
      <c r="P3385">
        <f t="shared" si="157"/>
        <v>65.17</v>
      </c>
      <c r="Q3385" t="s">
        <v>8315</v>
      </c>
      <c r="R3385" t="s">
        <v>8316</v>
      </c>
      <c r="S3385" s="9">
        <f t="shared" si="158"/>
        <v>42524.782638888893</v>
      </c>
    </row>
    <row r="3386" spans="1:19" ht="43.5" hidden="1" x14ac:dyDescent="0.3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156"/>
        <v>100</v>
      </c>
      <c r="P3386">
        <f t="shared" si="157"/>
        <v>93.76</v>
      </c>
      <c r="Q3386" t="s">
        <v>8315</v>
      </c>
      <c r="R3386" t="s">
        <v>8316</v>
      </c>
      <c r="S3386" s="9">
        <f t="shared" si="158"/>
        <v>42292.087592592594</v>
      </c>
    </row>
    <row r="3387" spans="1:19" ht="58" hidden="1" x14ac:dyDescent="0.3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156"/>
        <v>100</v>
      </c>
      <c r="P3387">
        <f t="shared" si="157"/>
        <v>133.33000000000001</v>
      </c>
      <c r="Q3387" t="s">
        <v>8315</v>
      </c>
      <c r="R3387" t="s">
        <v>8316</v>
      </c>
      <c r="S3387" s="9">
        <f t="shared" si="158"/>
        <v>41953.8675</v>
      </c>
    </row>
    <row r="3388" spans="1:19" ht="58" hidden="1" x14ac:dyDescent="0.3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156"/>
        <v>105</v>
      </c>
      <c r="P3388">
        <f t="shared" si="157"/>
        <v>51.22</v>
      </c>
      <c r="Q3388" t="s">
        <v>8315</v>
      </c>
      <c r="R3388" t="s">
        <v>8316</v>
      </c>
      <c r="S3388" s="9">
        <f t="shared" si="158"/>
        <v>41946.644745370373</v>
      </c>
    </row>
    <row r="3389" spans="1:19" ht="58" hidden="1" x14ac:dyDescent="0.3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156"/>
        <v>117</v>
      </c>
      <c r="P3389">
        <f t="shared" si="157"/>
        <v>100.17</v>
      </c>
      <c r="Q3389" t="s">
        <v>8315</v>
      </c>
      <c r="R3389" t="s">
        <v>8316</v>
      </c>
      <c r="S3389" s="9">
        <f t="shared" si="158"/>
        <v>41947.762592592589</v>
      </c>
    </row>
    <row r="3390" spans="1:19" ht="58" hidden="1" x14ac:dyDescent="0.3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156"/>
        <v>104</v>
      </c>
      <c r="P3390">
        <f t="shared" si="157"/>
        <v>34.6</v>
      </c>
      <c r="Q3390" t="s">
        <v>8315</v>
      </c>
      <c r="R3390" t="s">
        <v>8316</v>
      </c>
      <c r="S3390" s="9">
        <f t="shared" si="158"/>
        <v>42143.461122685185</v>
      </c>
    </row>
    <row r="3391" spans="1:19" ht="43.5" hidden="1" x14ac:dyDescent="0.3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156"/>
        <v>115</v>
      </c>
      <c r="P3391">
        <f t="shared" si="157"/>
        <v>184.68</v>
      </c>
      <c r="Q3391" t="s">
        <v>8315</v>
      </c>
      <c r="R3391" t="s">
        <v>8316</v>
      </c>
      <c r="S3391" s="9">
        <f t="shared" si="158"/>
        <v>42494.563449074078</v>
      </c>
    </row>
    <row r="3392" spans="1:19" ht="58" hidden="1" x14ac:dyDescent="0.3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156"/>
        <v>102</v>
      </c>
      <c r="P3392">
        <f t="shared" si="157"/>
        <v>69.819999999999993</v>
      </c>
      <c r="Q3392" t="s">
        <v>8315</v>
      </c>
      <c r="R3392" t="s">
        <v>8316</v>
      </c>
      <c r="S3392" s="9">
        <f t="shared" si="158"/>
        <v>41815.774826388886</v>
      </c>
    </row>
    <row r="3393" spans="1:19" ht="58" hidden="1" x14ac:dyDescent="0.3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156"/>
        <v>223</v>
      </c>
      <c r="P3393">
        <f t="shared" si="157"/>
        <v>61.94</v>
      </c>
      <c r="Q3393" t="s">
        <v>8315</v>
      </c>
      <c r="R3393" t="s">
        <v>8316</v>
      </c>
      <c r="S3393" s="9">
        <f t="shared" si="158"/>
        <v>41830.545694444445</v>
      </c>
    </row>
    <row r="3394" spans="1:19" ht="58" hidden="1" x14ac:dyDescent="0.3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ref="O3394:O3457" si="159">ROUND((E3394/D3394)*100,0)</f>
        <v>100</v>
      </c>
      <c r="P3394">
        <f t="shared" si="157"/>
        <v>41.67</v>
      </c>
      <c r="Q3394" t="s">
        <v>8315</v>
      </c>
      <c r="R3394" t="s">
        <v>8316</v>
      </c>
      <c r="S3394" s="9">
        <f t="shared" si="158"/>
        <v>42446.845543981486</v>
      </c>
    </row>
    <row r="3395" spans="1:19" ht="43.5" hidden="1" x14ac:dyDescent="0.3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si="159"/>
        <v>106</v>
      </c>
      <c r="P3395">
        <f t="shared" ref="P3395:P3458" si="160">IFERROR(ROUND(E3395/L3395,2),0)</f>
        <v>36.07</v>
      </c>
      <c r="Q3395" t="s">
        <v>8315</v>
      </c>
      <c r="R3395" t="s">
        <v>8316</v>
      </c>
      <c r="S3395" s="9">
        <f t="shared" ref="S3395:S3458" si="161">(((J3395/60)/60)/24)+DATE(1970,1,1)</f>
        <v>41923.921643518523</v>
      </c>
    </row>
    <row r="3396" spans="1:19" ht="43.5" hidden="1" x14ac:dyDescent="0.3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159"/>
        <v>142</v>
      </c>
      <c r="P3396">
        <f t="shared" si="160"/>
        <v>29</v>
      </c>
      <c r="Q3396" t="s">
        <v>8315</v>
      </c>
      <c r="R3396" t="s">
        <v>8316</v>
      </c>
      <c r="S3396" s="9">
        <f t="shared" si="161"/>
        <v>41817.59542824074</v>
      </c>
    </row>
    <row r="3397" spans="1:19" ht="29" hidden="1" x14ac:dyDescent="0.3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159"/>
        <v>184</v>
      </c>
      <c r="P3397">
        <f t="shared" si="160"/>
        <v>24.21</v>
      </c>
      <c r="Q3397" t="s">
        <v>8315</v>
      </c>
      <c r="R3397" t="s">
        <v>8316</v>
      </c>
      <c r="S3397" s="9">
        <f t="shared" si="161"/>
        <v>42140.712314814817</v>
      </c>
    </row>
    <row r="3398" spans="1:19" ht="43.5" hidden="1" x14ac:dyDescent="0.3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159"/>
        <v>104</v>
      </c>
      <c r="P3398">
        <f t="shared" si="160"/>
        <v>55.89</v>
      </c>
      <c r="Q3398" t="s">
        <v>8315</v>
      </c>
      <c r="R3398" t="s">
        <v>8316</v>
      </c>
      <c r="S3398" s="9">
        <f t="shared" si="161"/>
        <v>41764.44663194444</v>
      </c>
    </row>
    <row r="3399" spans="1:19" ht="29" hidden="1" x14ac:dyDescent="0.3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159"/>
        <v>112</v>
      </c>
      <c r="P3399">
        <f t="shared" si="160"/>
        <v>11.67</v>
      </c>
      <c r="Q3399" t="s">
        <v>8315</v>
      </c>
      <c r="R3399" t="s">
        <v>8316</v>
      </c>
      <c r="S3399" s="9">
        <f t="shared" si="161"/>
        <v>42378.478344907402</v>
      </c>
    </row>
    <row r="3400" spans="1:19" ht="43.5" hidden="1" x14ac:dyDescent="0.3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159"/>
        <v>111</v>
      </c>
      <c r="P3400">
        <f t="shared" si="160"/>
        <v>68.349999999999994</v>
      </c>
      <c r="Q3400" t="s">
        <v>8315</v>
      </c>
      <c r="R3400" t="s">
        <v>8316</v>
      </c>
      <c r="S3400" s="9">
        <f t="shared" si="161"/>
        <v>41941.75203703704</v>
      </c>
    </row>
    <row r="3401" spans="1:19" ht="43.5" hidden="1" x14ac:dyDescent="0.3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159"/>
        <v>104</v>
      </c>
      <c r="P3401">
        <f t="shared" si="160"/>
        <v>27.07</v>
      </c>
      <c r="Q3401" t="s">
        <v>8315</v>
      </c>
      <c r="R3401" t="s">
        <v>8316</v>
      </c>
      <c r="S3401" s="9">
        <f t="shared" si="161"/>
        <v>42026.920428240745</v>
      </c>
    </row>
    <row r="3402" spans="1:19" ht="43.5" hidden="1" x14ac:dyDescent="0.3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159"/>
        <v>100</v>
      </c>
      <c r="P3402">
        <f t="shared" si="160"/>
        <v>118.13</v>
      </c>
      <c r="Q3402" t="s">
        <v>8315</v>
      </c>
      <c r="R3402" t="s">
        <v>8316</v>
      </c>
      <c r="S3402" s="9">
        <f t="shared" si="161"/>
        <v>41834.953865740739</v>
      </c>
    </row>
    <row r="3403" spans="1:19" ht="58" hidden="1" x14ac:dyDescent="0.3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159"/>
        <v>102</v>
      </c>
      <c r="P3403">
        <f t="shared" si="160"/>
        <v>44.76</v>
      </c>
      <c r="Q3403" t="s">
        <v>8315</v>
      </c>
      <c r="R3403" t="s">
        <v>8316</v>
      </c>
      <c r="S3403" s="9">
        <f t="shared" si="161"/>
        <v>42193.723912037036</v>
      </c>
    </row>
    <row r="3404" spans="1:19" ht="43.5" hidden="1" x14ac:dyDescent="0.3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159"/>
        <v>110</v>
      </c>
      <c r="P3404">
        <f t="shared" si="160"/>
        <v>99.79</v>
      </c>
      <c r="Q3404" t="s">
        <v>8315</v>
      </c>
      <c r="R3404" t="s">
        <v>8316</v>
      </c>
      <c r="S3404" s="9">
        <f t="shared" si="161"/>
        <v>42290.61855324074</v>
      </c>
    </row>
    <row r="3405" spans="1:19" ht="43.5" hidden="1" x14ac:dyDescent="0.3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159"/>
        <v>100</v>
      </c>
      <c r="P3405">
        <f t="shared" si="160"/>
        <v>117.65</v>
      </c>
      <c r="Q3405" t="s">
        <v>8315</v>
      </c>
      <c r="R3405" t="s">
        <v>8316</v>
      </c>
      <c r="S3405" s="9">
        <f t="shared" si="161"/>
        <v>42150.462083333332</v>
      </c>
    </row>
    <row r="3406" spans="1:19" ht="58" hidden="1" x14ac:dyDescent="0.3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159"/>
        <v>122</v>
      </c>
      <c r="P3406">
        <f t="shared" si="160"/>
        <v>203.33</v>
      </c>
      <c r="Q3406" t="s">
        <v>8315</v>
      </c>
      <c r="R3406" t="s">
        <v>8316</v>
      </c>
      <c r="S3406" s="9">
        <f t="shared" si="161"/>
        <v>42152.503495370373</v>
      </c>
    </row>
    <row r="3407" spans="1:19" ht="43.5" hidden="1" x14ac:dyDescent="0.3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159"/>
        <v>138</v>
      </c>
      <c r="P3407">
        <f t="shared" si="160"/>
        <v>28.32</v>
      </c>
      <c r="Q3407" t="s">
        <v>8315</v>
      </c>
      <c r="R3407" t="s">
        <v>8316</v>
      </c>
      <c r="S3407" s="9">
        <f t="shared" si="161"/>
        <v>42410.017199074078</v>
      </c>
    </row>
    <row r="3408" spans="1:19" ht="43.5" hidden="1" x14ac:dyDescent="0.3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159"/>
        <v>100</v>
      </c>
      <c r="P3408">
        <f t="shared" si="160"/>
        <v>110.23</v>
      </c>
      <c r="Q3408" t="s">
        <v>8315</v>
      </c>
      <c r="R3408" t="s">
        <v>8316</v>
      </c>
      <c r="S3408" s="9">
        <f t="shared" si="161"/>
        <v>41791.492777777778</v>
      </c>
    </row>
    <row r="3409" spans="1:19" ht="58" hidden="1" x14ac:dyDescent="0.3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159"/>
        <v>107</v>
      </c>
      <c r="P3409">
        <f t="shared" si="160"/>
        <v>31.97</v>
      </c>
      <c r="Q3409" t="s">
        <v>8315</v>
      </c>
      <c r="R3409" t="s">
        <v>8316</v>
      </c>
      <c r="S3409" s="9">
        <f t="shared" si="161"/>
        <v>41796.422326388885</v>
      </c>
    </row>
    <row r="3410" spans="1:19" ht="43.5" hidden="1" x14ac:dyDescent="0.3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159"/>
        <v>211</v>
      </c>
      <c r="P3410">
        <f t="shared" si="160"/>
        <v>58.61</v>
      </c>
      <c r="Q3410" t="s">
        <v>8315</v>
      </c>
      <c r="R3410" t="s">
        <v>8316</v>
      </c>
      <c r="S3410" s="9">
        <f t="shared" si="161"/>
        <v>41808.991944444446</v>
      </c>
    </row>
    <row r="3411" spans="1:19" ht="43.5" hidden="1" x14ac:dyDescent="0.3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159"/>
        <v>124</v>
      </c>
      <c r="P3411">
        <f t="shared" si="160"/>
        <v>29.43</v>
      </c>
      <c r="Q3411" t="s">
        <v>8315</v>
      </c>
      <c r="R3411" t="s">
        <v>8316</v>
      </c>
      <c r="S3411" s="9">
        <f t="shared" si="161"/>
        <v>42544.814328703709</v>
      </c>
    </row>
    <row r="3412" spans="1:19" ht="43.5" hidden="1" x14ac:dyDescent="0.3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159"/>
        <v>109</v>
      </c>
      <c r="P3412">
        <f t="shared" si="160"/>
        <v>81.38</v>
      </c>
      <c r="Q3412" t="s">
        <v>8315</v>
      </c>
      <c r="R3412" t="s">
        <v>8316</v>
      </c>
      <c r="S3412" s="9">
        <f t="shared" si="161"/>
        <v>42500.041550925926</v>
      </c>
    </row>
    <row r="3413" spans="1:19" ht="43.5" hidden="1" x14ac:dyDescent="0.3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159"/>
        <v>104</v>
      </c>
      <c r="P3413">
        <f t="shared" si="160"/>
        <v>199.17</v>
      </c>
      <c r="Q3413" t="s">
        <v>8315</v>
      </c>
      <c r="R3413" t="s">
        <v>8316</v>
      </c>
      <c r="S3413" s="9">
        <f t="shared" si="161"/>
        <v>42265.022824074069</v>
      </c>
    </row>
    <row r="3414" spans="1:19" ht="43.5" hidden="1" x14ac:dyDescent="0.3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159"/>
        <v>100</v>
      </c>
      <c r="P3414">
        <f t="shared" si="160"/>
        <v>115.38</v>
      </c>
      <c r="Q3414" t="s">
        <v>8315</v>
      </c>
      <c r="R3414" t="s">
        <v>8316</v>
      </c>
      <c r="S3414" s="9">
        <f t="shared" si="161"/>
        <v>41879.959050925929</v>
      </c>
    </row>
    <row r="3415" spans="1:19" ht="58" hidden="1" x14ac:dyDescent="0.3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159"/>
        <v>130</v>
      </c>
      <c r="P3415">
        <f t="shared" si="160"/>
        <v>46.43</v>
      </c>
      <c r="Q3415" t="s">
        <v>8315</v>
      </c>
      <c r="R3415" t="s">
        <v>8316</v>
      </c>
      <c r="S3415" s="9">
        <f t="shared" si="161"/>
        <v>42053.733078703706</v>
      </c>
    </row>
    <row r="3416" spans="1:19" ht="43.5" hidden="1" x14ac:dyDescent="0.3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159"/>
        <v>104</v>
      </c>
      <c r="P3416">
        <f t="shared" si="160"/>
        <v>70.569999999999993</v>
      </c>
      <c r="Q3416" t="s">
        <v>8315</v>
      </c>
      <c r="R3416" t="s">
        <v>8316</v>
      </c>
      <c r="S3416" s="9">
        <f t="shared" si="161"/>
        <v>42675.832465277781</v>
      </c>
    </row>
    <row r="3417" spans="1:19" ht="43.5" hidden="1" x14ac:dyDescent="0.3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159"/>
        <v>100</v>
      </c>
      <c r="P3417">
        <f t="shared" si="160"/>
        <v>22.22</v>
      </c>
      <c r="Q3417" t="s">
        <v>8315</v>
      </c>
      <c r="R3417" t="s">
        <v>8316</v>
      </c>
      <c r="S3417" s="9">
        <f t="shared" si="161"/>
        <v>42467.144166666665</v>
      </c>
    </row>
    <row r="3418" spans="1:19" ht="58" hidden="1" x14ac:dyDescent="0.3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159"/>
        <v>120</v>
      </c>
      <c r="P3418">
        <f t="shared" si="160"/>
        <v>159.47</v>
      </c>
      <c r="Q3418" t="s">
        <v>8315</v>
      </c>
      <c r="R3418" t="s">
        <v>8316</v>
      </c>
      <c r="S3418" s="9">
        <f t="shared" si="161"/>
        <v>42089.412557870368</v>
      </c>
    </row>
    <row r="3419" spans="1:19" ht="43.5" hidden="1" x14ac:dyDescent="0.3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159"/>
        <v>100</v>
      </c>
      <c r="P3419">
        <f t="shared" si="160"/>
        <v>37.78</v>
      </c>
      <c r="Q3419" t="s">
        <v>8315</v>
      </c>
      <c r="R3419" t="s">
        <v>8316</v>
      </c>
      <c r="S3419" s="9">
        <f t="shared" si="161"/>
        <v>41894.91375</v>
      </c>
    </row>
    <row r="3420" spans="1:19" ht="43.5" hidden="1" x14ac:dyDescent="0.3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159"/>
        <v>101</v>
      </c>
      <c r="P3420">
        <f t="shared" si="160"/>
        <v>72.05</v>
      </c>
      <c r="Q3420" t="s">
        <v>8315</v>
      </c>
      <c r="R3420" t="s">
        <v>8316</v>
      </c>
      <c r="S3420" s="9">
        <f t="shared" si="161"/>
        <v>41752.83457175926</v>
      </c>
    </row>
    <row r="3421" spans="1:19" ht="58" hidden="1" x14ac:dyDescent="0.3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159"/>
        <v>107</v>
      </c>
      <c r="P3421">
        <f t="shared" si="160"/>
        <v>63.7</v>
      </c>
      <c r="Q3421" t="s">
        <v>8315</v>
      </c>
      <c r="R3421" t="s">
        <v>8316</v>
      </c>
      <c r="S3421" s="9">
        <f t="shared" si="161"/>
        <v>42448.821585648147</v>
      </c>
    </row>
    <row r="3422" spans="1:19" ht="43.5" hidden="1" x14ac:dyDescent="0.3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159"/>
        <v>138</v>
      </c>
      <c r="P3422">
        <f t="shared" si="160"/>
        <v>28.41</v>
      </c>
      <c r="Q3422" t="s">
        <v>8315</v>
      </c>
      <c r="R3422" t="s">
        <v>8316</v>
      </c>
      <c r="S3422" s="9">
        <f t="shared" si="161"/>
        <v>42405.090300925927</v>
      </c>
    </row>
    <row r="3423" spans="1:19" ht="43.5" hidden="1" x14ac:dyDescent="0.3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159"/>
        <v>101</v>
      </c>
      <c r="P3423">
        <f t="shared" si="160"/>
        <v>103.21</v>
      </c>
      <c r="Q3423" t="s">
        <v>8315</v>
      </c>
      <c r="R3423" t="s">
        <v>8316</v>
      </c>
      <c r="S3423" s="9">
        <f t="shared" si="161"/>
        <v>42037.791238425925</v>
      </c>
    </row>
    <row r="3424" spans="1:19" ht="43.5" hidden="1" x14ac:dyDescent="0.3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159"/>
        <v>109</v>
      </c>
      <c r="P3424">
        <f t="shared" si="160"/>
        <v>71.150000000000006</v>
      </c>
      <c r="Q3424" t="s">
        <v>8315</v>
      </c>
      <c r="R3424" t="s">
        <v>8316</v>
      </c>
      <c r="S3424" s="9">
        <f t="shared" si="161"/>
        <v>42323.562222222223</v>
      </c>
    </row>
    <row r="3425" spans="1:19" ht="43.5" hidden="1" x14ac:dyDescent="0.3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159"/>
        <v>140</v>
      </c>
      <c r="P3425">
        <f t="shared" si="160"/>
        <v>35</v>
      </c>
      <c r="Q3425" t="s">
        <v>8315</v>
      </c>
      <c r="R3425" t="s">
        <v>8316</v>
      </c>
      <c r="S3425" s="9">
        <f t="shared" si="161"/>
        <v>42088.911354166667</v>
      </c>
    </row>
    <row r="3426" spans="1:19" ht="43.5" hidden="1" x14ac:dyDescent="0.3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159"/>
        <v>104</v>
      </c>
      <c r="P3426">
        <f t="shared" si="160"/>
        <v>81.78</v>
      </c>
      <c r="Q3426" t="s">
        <v>8315</v>
      </c>
      <c r="R3426" t="s">
        <v>8316</v>
      </c>
      <c r="S3426" s="9">
        <f t="shared" si="161"/>
        <v>42018.676898148144</v>
      </c>
    </row>
    <row r="3427" spans="1:19" ht="43.5" hidden="1" x14ac:dyDescent="0.3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159"/>
        <v>103</v>
      </c>
      <c r="P3427">
        <f t="shared" si="160"/>
        <v>297.02999999999997</v>
      </c>
      <c r="Q3427" t="s">
        <v>8315</v>
      </c>
      <c r="R3427" t="s">
        <v>8316</v>
      </c>
      <c r="S3427" s="9">
        <f t="shared" si="161"/>
        <v>41884.617314814815</v>
      </c>
    </row>
    <row r="3428" spans="1:19" ht="43.5" hidden="1" x14ac:dyDescent="0.3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159"/>
        <v>108</v>
      </c>
      <c r="P3428">
        <f t="shared" si="160"/>
        <v>46.61</v>
      </c>
      <c r="Q3428" t="s">
        <v>8315</v>
      </c>
      <c r="R3428" t="s">
        <v>8316</v>
      </c>
      <c r="S3428" s="9">
        <f t="shared" si="161"/>
        <v>41884.056747685187</v>
      </c>
    </row>
    <row r="3429" spans="1:19" ht="43.5" hidden="1" x14ac:dyDescent="0.3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159"/>
        <v>100</v>
      </c>
      <c r="P3429">
        <f t="shared" si="160"/>
        <v>51.72</v>
      </c>
      <c r="Q3429" t="s">
        <v>8315</v>
      </c>
      <c r="R3429" t="s">
        <v>8316</v>
      </c>
      <c r="S3429" s="9">
        <f t="shared" si="161"/>
        <v>41792.645277777774</v>
      </c>
    </row>
    <row r="3430" spans="1:19" ht="58" hidden="1" x14ac:dyDescent="0.3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159"/>
        <v>103</v>
      </c>
      <c r="P3430">
        <f t="shared" si="160"/>
        <v>40.29</v>
      </c>
      <c r="Q3430" t="s">
        <v>8315</v>
      </c>
      <c r="R3430" t="s">
        <v>8316</v>
      </c>
      <c r="S3430" s="9">
        <f t="shared" si="161"/>
        <v>42038.720451388886</v>
      </c>
    </row>
    <row r="3431" spans="1:19" ht="43.5" hidden="1" x14ac:dyDescent="0.3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159"/>
        <v>130</v>
      </c>
      <c r="P3431">
        <f t="shared" si="160"/>
        <v>16.25</v>
      </c>
      <c r="Q3431" t="s">
        <v>8315</v>
      </c>
      <c r="R3431" t="s">
        <v>8316</v>
      </c>
      <c r="S3431" s="9">
        <f t="shared" si="161"/>
        <v>42662.021539351852</v>
      </c>
    </row>
    <row r="3432" spans="1:19" ht="43.5" hidden="1" x14ac:dyDescent="0.3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159"/>
        <v>109</v>
      </c>
      <c r="P3432">
        <f t="shared" si="160"/>
        <v>30.15</v>
      </c>
      <c r="Q3432" t="s">
        <v>8315</v>
      </c>
      <c r="R3432" t="s">
        <v>8316</v>
      </c>
      <c r="S3432" s="9">
        <f t="shared" si="161"/>
        <v>41820.945613425924</v>
      </c>
    </row>
    <row r="3433" spans="1:19" ht="43.5" hidden="1" x14ac:dyDescent="0.3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159"/>
        <v>100</v>
      </c>
      <c r="P3433">
        <f t="shared" si="160"/>
        <v>95.24</v>
      </c>
      <c r="Q3433" t="s">
        <v>8315</v>
      </c>
      <c r="R3433" t="s">
        <v>8316</v>
      </c>
      <c r="S3433" s="9">
        <f t="shared" si="161"/>
        <v>41839.730937500004</v>
      </c>
    </row>
    <row r="3434" spans="1:19" ht="43.5" hidden="1" x14ac:dyDescent="0.3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159"/>
        <v>110</v>
      </c>
      <c r="P3434">
        <f t="shared" si="160"/>
        <v>52.21</v>
      </c>
      <c r="Q3434" t="s">
        <v>8315</v>
      </c>
      <c r="R3434" t="s">
        <v>8316</v>
      </c>
      <c r="S3434" s="9">
        <f t="shared" si="161"/>
        <v>42380.581180555557</v>
      </c>
    </row>
    <row r="3435" spans="1:19" ht="43.5" hidden="1" x14ac:dyDescent="0.3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159"/>
        <v>100</v>
      </c>
      <c r="P3435">
        <f t="shared" si="160"/>
        <v>134.15</v>
      </c>
      <c r="Q3435" t="s">
        <v>8315</v>
      </c>
      <c r="R3435" t="s">
        <v>8316</v>
      </c>
      <c r="S3435" s="9">
        <f t="shared" si="161"/>
        <v>41776.063136574077</v>
      </c>
    </row>
    <row r="3436" spans="1:19" ht="58" hidden="1" x14ac:dyDescent="0.3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159"/>
        <v>106</v>
      </c>
      <c r="P3436">
        <f t="shared" si="160"/>
        <v>62.83</v>
      </c>
      <c r="Q3436" t="s">
        <v>8315</v>
      </c>
      <c r="R3436" t="s">
        <v>8316</v>
      </c>
      <c r="S3436" s="9">
        <f t="shared" si="161"/>
        <v>41800.380428240744</v>
      </c>
    </row>
    <row r="3437" spans="1:19" ht="43.5" hidden="1" x14ac:dyDescent="0.3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159"/>
        <v>112</v>
      </c>
      <c r="P3437">
        <f t="shared" si="160"/>
        <v>58.95</v>
      </c>
      <c r="Q3437" t="s">
        <v>8315</v>
      </c>
      <c r="R3437" t="s">
        <v>8316</v>
      </c>
      <c r="S3437" s="9">
        <f t="shared" si="161"/>
        <v>42572.61681712963</v>
      </c>
    </row>
    <row r="3438" spans="1:19" ht="43.5" hidden="1" x14ac:dyDescent="0.3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159"/>
        <v>106</v>
      </c>
      <c r="P3438">
        <f t="shared" si="160"/>
        <v>143.11000000000001</v>
      </c>
      <c r="Q3438" t="s">
        <v>8315</v>
      </c>
      <c r="R3438" t="s">
        <v>8316</v>
      </c>
      <c r="S3438" s="9">
        <f t="shared" si="161"/>
        <v>41851.541585648149</v>
      </c>
    </row>
    <row r="3439" spans="1:19" ht="58" hidden="1" x14ac:dyDescent="0.3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159"/>
        <v>101</v>
      </c>
      <c r="P3439">
        <f t="shared" si="160"/>
        <v>84.17</v>
      </c>
      <c r="Q3439" t="s">
        <v>8315</v>
      </c>
      <c r="R3439" t="s">
        <v>8316</v>
      </c>
      <c r="S3439" s="9">
        <f t="shared" si="161"/>
        <v>42205.710879629631</v>
      </c>
    </row>
    <row r="3440" spans="1:19" ht="43.5" hidden="1" x14ac:dyDescent="0.3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159"/>
        <v>104</v>
      </c>
      <c r="P3440">
        <f t="shared" si="160"/>
        <v>186.07</v>
      </c>
      <c r="Q3440" t="s">
        <v>8315</v>
      </c>
      <c r="R3440" t="s">
        <v>8316</v>
      </c>
      <c r="S3440" s="9">
        <f t="shared" si="161"/>
        <v>42100.927858796291</v>
      </c>
    </row>
    <row r="3441" spans="1:19" ht="29" hidden="1" x14ac:dyDescent="0.3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159"/>
        <v>135</v>
      </c>
      <c r="P3441">
        <f t="shared" si="160"/>
        <v>89.79</v>
      </c>
      <c r="Q3441" t="s">
        <v>8315</v>
      </c>
      <c r="R3441" t="s">
        <v>8316</v>
      </c>
      <c r="S3441" s="9">
        <f t="shared" si="161"/>
        <v>42374.911226851851</v>
      </c>
    </row>
    <row r="3442" spans="1:19" ht="43.5" hidden="1" x14ac:dyDescent="0.3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159"/>
        <v>105</v>
      </c>
      <c r="P3442">
        <f t="shared" si="160"/>
        <v>64.16</v>
      </c>
      <c r="Q3442" t="s">
        <v>8315</v>
      </c>
      <c r="R3442" t="s">
        <v>8316</v>
      </c>
      <c r="S3442" s="9">
        <f t="shared" si="161"/>
        <v>41809.12300925926</v>
      </c>
    </row>
    <row r="3443" spans="1:19" ht="43.5" hidden="1" x14ac:dyDescent="0.3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159"/>
        <v>103</v>
      </c>
      <c r="P3443">
        <f t="shared" si="160"/>
        <v>59.65</v>
      </c>
      <c r="Q3443" t="s">
        <v>8315</v>
      </c>
      <c r="R3443" t="s">
        <v>8316</v>
      </c>
      <c r="S3443" s="9">
        <f t="shared" si="161"/>
        <v>42294.429641203707</v>
      </c>
    </row>
    <row r="3444" spans="1:19" ht="43.5" hidden="1" x14ac:dyDescent="0.3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159"/>
        <v>100</v>
      </c>
      <c r="P3444">
        <f t="shared" si="160"/>
        <v>31.25</v>
      </c>
      <c r="Q3444" t="s">
        <v>8315</v>
      </c>
      <c r="R3444" t="s">
        <v>8316</v>
      </c>
      <c r="S3444" s="9">
        <f t="shared" si="161"/>
        <v>42124.841111111105</v>
      </c>
    </row>
    <row r="3445" spans="1:19" ht="43.5" hidden="1" x14ac:dyDescent="0.3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159"/>
        <v>186</v>
      </c>
      <c r="P3445">
        <f t="shared" si="160"/>
        <v>41.22</v>
      </c>
      <c r="Q3445" t="s">
        <v>8315</v>
      </c>
      <c r="R3445" t="s">
        <v>8316</v>
      </c>
      <c r="S3445" s="9">
        <f t="shared" si="161"/>
        <v>41861.524837962963</v>
      </c>
    </row>
    <row r="3446" spans="1:19" ht="58" hidden="1" x14ac:dyDescent="0.3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159"/>
        <v>289</v>
      </c>
      <c r="P3446">
        <f t="shared" si="160"/>
        <v>43.35</v>
      </c>
      <c r="Q3446" t="s">
        <v>8315</v>
      </c>
      <c r="R3446" t="s">
        <v>8316</v>
      </c>
      <c r="S3446" s="9">
        <f t="shared" si="161"/>
        <v>42521.291504629626</v>
      </c>
    </row>
    <row r="3447" spans="1:19" ht="43.5" hidden="1" x14ac:dyDescent="0.3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159"/>
        <v>100</v>
      </c>
      <c r="P3447">
        <f t="shared" si="160"/>
        <v>64.52</v>
      </c>
      <c r="Q3447" t="s">
        <v>8315</v>
      </c>
      <c r="R3447" t="s">
        <v>8316</v>
      </c>
      <c r="S3447" s="9">
        <f t="shared" si="161"/>
        <v>42272.530509259261</v>
      </c>
    </row>
    <row r="3448" spans="1:19" ht="43.5" hidden="1" x14ac:dyDescent="0.3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159"/>
        <v>108</v>
      </c>
      <c r="P3448">
        <f t="shared" si="160"/>
        <v>43.28</v>
      </c>
      <c r="Q3448" t="s">
        <v>8315</v>
      </c>
      <c r="R3448" t="s">
        <v>8316</v>
      </c>
      <c r="S3448" s="9">
        <f t="shared" si="161"/>
        <v>42016.832465277781</v>
      </c>
    </row>
    <row r="3449" spans="1:19" ht="29" hidden="1" x14ac:dyDescent="0.3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159"/>
        <v>108</v>
      </c>
      <c r="P3449">
        <f t="shared" si="160"/>
        <v>77</v>
      </c>
      <c r="Q3449" t="s">
        <v>8315</v>
      </c>
      <c r="R3449" t="s">
        <v>8316</v>
      </c>
      <c r="S3449" s="9">
        <f t="shared" si="161"/>
        <v>42402.889027777783</v>
      </c>
    </row>
    <row r="3450" spans="1:19" ht="43.5" hidden="1" x14ac:dyDescent="0.3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159"/>
        <v>110</v>
      </c>
      <c r="P3450">
        <f t="shared" si="160"/>
        <v>51.22</v>
      </c>
      <c r="Q3450" t="s">
        <v>8315</v>
      </c>
      <c r="R3450" t="s">
        <v>8316</v>
      </c>
      <c r="S3450" s="9">
        <f t="shared" si="161"/>
        <v>41960.119085648148</v>
      </c>
    </row>
    <row r="3451" spans="1:19" ht="43.5" hidden="1" x14ac:dyDescent="0.3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159"/>
        <v>171</v>
      </c>
      <c r="P3451">
        <f t="shared" si="160"/>
        <v>68.25</v>
      </c>
      <c r="Q3451" t="s">
        <v>8315</v>
      </c>
      <c r="R3451" t="s">
        <v>8316</v>
      </c>
      <c r="S3451" s="9">
        <f t="shared" si="161"/>
        <v>42532.052523148144</v>
      </c>
    </row>
    <row r="3452" spans="1:19" ht="43.5" hidden="1" x14ac:dyDescent="0.3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159"/>
        <v>152</v>
      </c>
      <c r="P3452">
        <f t="shared" si="160"/>
        <v>19.489999999999998</v>
      </c>
      <c r="Q3452" t="s">
        <v>8315</v>
      </c>
      <c r="R3452" t="s">
        <v>8316</v>
      </c>
      <c r="S3452" s="9">
        <f t="shared" si="161"/>
        <v>42036.704525462963</v>
      </c>
    </row>
    <row r="3453" spans="1:19" ht="43.5" hidden="1" x14ac:dyDescent="0.3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159"/>
        <v>101</v>
      </c>
      <c r="P3453">
        <f t="shared" si="160"/>
        <v>41.13</v>
      </c>
      <c r="Q3453" t="s">
        <v>8315</v>
      </c>
      <c r="R3453" t="s">
        <v>8316</v>
      </c>
      <c r="S3453" s="9">
        <f t="shared" si="161"/>
        <v>42088.723692129628</v>
      </c>
    </row>
    <row r="3454" spans="1:19" ht="43.5" hidden="1" x14ac:dyDescent="0.3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159"/>
        <v>153</v>
      </c>
      <c r="P3454">
        <f t="shared" si="160"/>
        <v>41.41</v>
      </c>
      <c r="Q3454" t="s">
        <v>8315</v>
      </c>
      <c r="R3454" t="s">
        <v>8316</v>
      </c>
      <c r="S3454" s="9">
        <f t="shared" si="161"/>
        <v>41820.639189814814</v>
      </c>
    </row>
    <row r="3455" spans="1:19" ht="43.5" hidden="1" x14ac:dyDescent="0.3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159"/>
        <v>128</v>
      </c>
      <c r="P3455">
        <f t="shared" si="160"/>
        <v>27.5</v>
      </c>
      <c r="Q3455" t="s">
        <v>8315</v>
      </c>
      <c r="R3455" t="s">
        <v>8316</v>
      </c>
      <c r="S3455" s="9">
        <f t="shared" si="161"/>
        <v>42535.97865740741</v>
      </c>
    </row>
    <row r="3456" spans="1:19" ht="58" hidden="1" x14ac:dyDescent="0.3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159"/>
        <v>101</v>
      </c>
      <c r="P3456">
        <f t="shared" si="160"/>
        <v>33.57</v>
      </c>
      <c r="Q3456" t="s">
        <v>8315</v>
      </c>
      <c r="R3456" t="s">
        <v>8316</v>
      </c>
      <c r="S3456" s="9">
        <f t="shared" si="161"/>
        <v>41821.698599537034</v>
      </c>
    </row>
    <row r="3457" spans="1:19" ht="58" hidden="1" x14ac:dyDescent="0.3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159"/>
        <v>101</v>
      </c>
      <c r="P3457">
        <f t="shared" si="160"/>
        <v>145.87</v>
      </c>
      <c r="Q3457" t="s">
        <v>8315</v>
      </c>
      <c r="R3457" t="s">
        <v>8316</v>
      </c>
      <c r="S3457" s="9">
        <f t="shared" si="161"/>
        <v>42626.7503125</v>
      </c>
    </row>
    <row r="3458" spans="1:19" ht="43.5" hidden="1" x14ac:dyDescent="0.3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ref="O3458:O3521" si="162">ROUND((E3458/D3458)*100,0)</f>
        <v>191</v>
      </c>
      <c r="P3458">
        <f t="shared" si="160"/>
        <v>358.69</v>
      </c>
      <c r="Q3458" t="s">
        <v>8315</v>
      </c>
      <c r="R3458" t="s">
        <v>8316</v>
      </c>
      <c r="S3458" s="9">
        <f t="shared" si="161"/>
        <v>41821.205636574072</v>
      </c>
    </row>
    <row r="3459" spans="1:19" ht="29" hidden="1" x14ac:dyDescent="0.3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si="162"/>
        <v>140</v>
      </c>
      <c r="P3459">
        <f t="shared" ref="P3459:P3522" si="163">IFERROR(ROUND(E3459/L3459,2),0)</f>
        <v>50.98</v>
      </c>
      <c r="Q3459" t="s">
        <v>8315</v>
      </c>
      <c r="R3459" t="s">
        <v>8316</v>
      </c>
      <c r="S3459" s="9">
        <f t="shared" ref="S3459:S3522" si="164">(((J3459/60)/60)/24)+DATE(1970,1,1)</f>
        <v>42016.706678240742</v>
      </c>
    </row>
    <row r="3460" spans="1:19" ht="43.5" hidden="1" x14ac:dyDescent="0.3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162"/>
        <v>124</v>
      </c>
      <c r="P3460">
        <f t="shared" si="163"/>
        <v>45.04</v>
      </c>
      <c r="Q3460" t="s">
        <v>8315</v>
      </c>
      <c r="R3460" t="s">
        <v>8316</v>
      </c>
      <c r="S3460" s="9">
        <f t="shared" si="164"/>
        <v>42011.202581018515</v>
      </c>
    </row>
    <row r="3461" spans="1:19" ht="58" hidden="1" x14ac:dyDescent="0.3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162"/>
        <v>126</v>
      </c>
      <c r="P3461">
        <f t="shared" si="163"/>
        <v>17.53</v>
      </c>
      <c r="Q3461" t="s">
        <v>8315</v>
      </c>
      <c r="R3461" t="s">
        <v>8316</v>
      </c>
      <c r="S3461" s="9">
        <f t="shared" si="164"/>
        <v>42480.479861111111</v>
      </c>
    </row>
    <row r="3462" spans="1:19" ht="43.5" hidden="1" x14ac:dyDescent="0.3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162"/>
        <v>190</v>
      </c>
      <c r="P3462">
        <f t="shared" si="163"/>
        <v>50</v>
      </c>
      <c r="Q3462" t="s">
        <v>8315</v>
      </c>
      <c r="R3462" t="s">
        <v>8316</v>
      </c>
      <c r="S3462" s="9">
        <f t="shared" si="164"/>
        <v>41852.527222222219</v>
      </c>
    </row>
    <row r="3463" spans="1:19" ht="58" hidden="1" x14ac:dyDescent="0.3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162"/>
        <v>139</v>
      </c>
      <c r="P3463">
        <f t="shared" si="163"/>
        <v>57.92</v>
      </c>
      <c r="Q3463" t="s">
        <v>8315</v>
      </c>
      <c r="R3463" t="s">
        <v>8316</v>
      </c>
      <c r="S3463" s="9">
        <f t="shared" si="164"/>
        <v>42643.632858796293</v>
      </c>
    </row>
    <row r="3464" spans="1:19" ht="43.5" hidden="1" x14ac:dyDescent="0.3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162"/>
        <v>202</v>
      </c>
      <c r="P3464">
        <f t="shared" si="163"/>
        <v>29.71</v>
      </c>
      <c r="Q3464" t="s">
        <v>8315</v>
      </c>
      <c r="R3464" t="s">
        <v>8316</v>
      </c>
      <c r="S3464" s="9">
        <f t="shared" si="164"/>
        <v>42179.898472222223</v>
      </c>
    </row>
    <row r="3465" spans="1:19" ht="43.5" hidden="1" x14ac:dyDescent="0.3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162"/>
        <v>103</v>
      </c>
      <c r="P3465">
        <f t="shared" si="163"/>
        <v>90.68</v>
      </c>
      <c r="Q3465" t="s">
        <v>8315</v>
      </c>
      <c r="R3465" t="s">
        <v>8316</v>
      </c>
      <c r="S3465" s="9">
        <f t="shared" si="164"/>
        <v>42612.918807870374</v>
      </c>
    </row>
    <row r="3466" spans="1:19" ht="58" hidden="1" x14ac:dyDescent="0.3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162"/>
        <v>102</v>
      </c>
      <c r="P3466">
        <f t="shared" si="163"/>
        <v>55.01</v>
      </c>
      <c r="Q3466" t="s">
        <v>8315</v>
      </c>
      <c r="R3466" t="s">
        <v>8316</v>
      </c>
      <c r="S3466" s="9">
        <f t="shared" si="164"/>
        <v>42575.130057870367</v>
      </c>
    </row>
    <row r="3467" spans="1:19" ht="43.5" hidden="1" x14ac:dyDescent="0.3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162"/>
        <v>103</v>
      </c>
      <c r="P3467">
        <f t="shared" si="163"/>
        <v>57.22</v>
      </c>
      <c r="Q3467" t="s">
        <v>8315</v>
      </c>
      <c r="R3467" t="s">
        <v>8316</v>
      </c>
      <c r="S3467" s="9">
        <f t="shared" si="164"/>
        <v>42200.625833333332</v>
      </c>
    </row>
    <row r="3468" spans="1:19" ht="43.5" hidden="1" x14ac:dyDescent="0.3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162"/>
        <v>127</v>
      </c>
      <c r="P3468">
        <f t="shared" si="163"/>
        <v>72.95</v>
      </c>
      <c r="Q3468" t="s">
        <v>8315</v>
      </c>
      <c r="R3468" t="s">
        <v>8316</v>
      </c>
      <c r="S3468" s="9">
        <f t="shared" si="164"/>
        <v>42420.019097222219</v>
      </c>
    </row>
    <row r="3469" spans="1:19" hidden="1" x14ac:dyDescent="0.3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162"/>
        <v>101</v>
      </c>
      <c r="P3469">
        <f t="shared" si="163"/>
        <v>64.47</v>
      </c>
      <c r="Q3469" t="s">
        <v>8315</v>
      </c>
      <c r="R3469" t="s">
        <v>8316</v>
      </c>
      <c r="S3469" s="9">
        <f t="shared" si="164"/>
        <v>42053.671666666662</v>
      </c>
    </row>
    <row r="3470" spans="1:19" ht="43.5" hidden="1" x14ac:dyDescent="0.3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162"/>
        <v>122</v>
      </c>
      <c r="P3470">
        <f t="shared" si="163"/>
        <v>716.35</v>
      </c>
      <c r="Q3470" t="s">
        <v>8315</v>
      </c>
      <c r="R3470" t="s">
        <v>8316</v>
      </c>
      <c r="S3470" s="9">
        <f t="shared" si="164"/>
        <v>42605.765381944439</v>
      </c>
    </row>
    <row r="3471" spans="1:19" ht="58" hidden="1" x14ac:dyDescent="0.3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162"/>
        <v>113</v>
      </c>
      <c r="P3471">
        <f t="shared" si="163"/>
        <v>50.4</v>
      </c>
      <c r="Q3471" t="s">
        <v>8315</v>
      </c>
      <c r="R3471" t="s">
        <v>8316</v>
      </c>
      <c r="S3471" s="9">
        <f t="shared" si="164"/>
        <v>42458.641724537039</v>
      </c>
    </row>
    <row r="3472" spans="1:19" ht="29" hidden="1" x14ac:dyDescent="0.3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162"/>
        <v>150</v>
      </c>
      <c r="P3472">
        <f t="shared" si="163"/>
        <v>41.67</v>
      </c>
      <c r="Q3472" t="s">
        <v>8315</v>
      </c>
      <c r="R3472" t="s">
        <v>8316</v>
      </c>
      <c r="S3472" s="9">
        <f t="shared" si="164"/>
        <v>42529.022013888884</v>
      </c>
    </row>
    <row r="3473" spans="1:19" ht="43.5" hidden="1" x14ac:dyDescent="0.3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162"/>
        <v>215</v>
      </c>
      <c r="P3473">
        <f t="shared" si="163"/>
        <v>35.770000000000003</v>
      </c>
      <c r="Q3473" t="s">
        <v>8315</v>
      </c>
      <c r="R3473" t="s">
        <v>8316</v>
      </c>
      <c r="S3473" s="9">
        <f t="shared" si="164"/>
        <v>41841.820486111108</v>
      </c>
    </row>
    <row r="3474" spans="1:19" ht="43.5" hidden="1" x14ac:dyDescent="0.3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162"/>
        <v>102</v>
      </c>
      <c r="P3474">
        <f t="shared" si="163"/>
        <v>88.74</v>
      </c>
      <c r="Q3474" t="s">
        <v>8315</v>
      </c>
      <c r="R3474" t="s">
        <v>8316</v>
      </c>
      <c r="S3474" s="9">
        <f t="shared" si="164"/>
        <v>41928.170497685183</v>
      </c>
    </row>
    <row r="3475" spans="1:19" ht="43.5" hidden="1" x14ac:dyDescent="0.3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162"/>
        <v>100</v>
      </c>
      <c r="P3475">
        <f t="shared" si="163"/>
        <v>148.47999999999999</v>
      </c>
      <c r="Q3475" t="s">
        <v>8315</v>
      </c>
      <c r="R3475" t="s">
        <v>8316</v>
      </c>
      <c r="S3475" s="9">
        <f t="shared" si="164"/>
        <v>42062.834444444445</v>
      </c>
    </row>
    <row r="3476" spans="1:19" ht="43.5" hidden="1" x14ac:dyDescent="0.3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162"/>
        <v>101</v>
      </c>
      <c r="P3476">
        <f t="shared" si="163"/>
        <v>51.79</v>
      </c>
      <c r="Q3476" t="s">
        <v>8315</v>
      </c>
      <c r="R3476" t="s">
        <v>8316</v>
      </c>
      <c r="S3476" s="9">
        <f t="shared" si="164"/>
        <v>42541.501516203702</v>
      </c>
    </row>
    <row r="3477" spans="1:19" ht="43.5" hidden="1" x14ac:dyDescent="0.3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162"/>
        <v>113</v>
      </c>
      <c r="P3477">
        <f t="shared" si="163"/>
        <v>20</v>
      </c>
      <c r="Q3477" t="s">
        <v>8315</v>
      </c>
      <c r="R3477" t="s">
        <v>8316</v>
      </c>
      <c r="S3477" s="9">
        <f t="shared" si="164"/>
        <v>41918.880833333329</v>
      </c>
    </row>
    <row r="3478" spans="1:19" ht="58" hidden="1" x14ac:dyDescent="0.3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162"/>
        <v>104</v>
      </c>
      <c r="P3478">
        <f t="shared" si="163"/>
        <v>52</v>
      </c>
      <c r="Q3478" t="s">
        <v>8315</v>
      </c>
      <c r="R3478" t="s">
        <v>8316</v>
      </c>
      <c r="S3478" s="9">
        <f t="shared" si="164"/>
        <v>41921.279976851853</v>
      </c>
    </row>
    <row r="3479" spans="1:19" ht="43.5" hidden="1" x14ac:dyDescent="0.3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162"/>
        <v>115</v>
      </c>
      <c r="P3479">
        <f t="shared" si="163"/>
        <v>53.23</v>
      </c>
      <c r="Q3479" t="s">
        <v>8315</v>
      </c>
      <c r="R3479" t="s">
        <v>8316</v>
      </c>
      <c r="S3479" s="9">
        <f t="shared" si="164"/>
        <v>42128.736608796295</v>
      </c>
    </row>
    <row r="3480" spans="1:19" ht="43.5" hidden="1" x14ac:dyDescent="0.3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162"/>
        <v>113</v>
      </c>
      <c r="P3480">
        <f t="shared" si="163"/>
        <v>39.6</v>
      </c>
      <c r="Q3480" t="s">
        <v>8315</v>
      </c>
      <c r="R3480" t="s">
        <v>8316</v>
      </c>
      <c r="S3480" s="9">
        <f t="shared" si="164"/>
        <v>42053.916921296302</v>
      </c>
    </row>
    <row r="3481" spans="1:19" ht="43.5" hidden="1" x14ac:dyDescent="0.3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162"/>
        <v>128</v>
      </c>
      <c r="P3481">
        <f t="shared" si="163"/>
        <v>34.25</v>
      </c>
      <c r="Q3481" t="s">
        <v>8315</v>
      </c>
      <c r="R3481" t="s">
        <v>8316</v>
      </c>
      <c r="S3481" s="9">
        <f t="shared" si="164"/>
        <v>41781.855092592588</v>
      </c>
    </row>
    <row r="3482" spans="1:19" ht="43.5" hidden="1" x14ac:dyDescent="0.3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162"/>
        <v>143</v>
      </c>
      <c r="P3482">
        <f t="shared" si="163"/>
        <v>164.62</v>
      </c>
      <c r="Q3482" t="s">
        <v>8315</v>
      </c>
      <c r="R3482" t="s">
        <v>8316</v>
      </c>
      <c r="S3482" s="9">
        <f t="shared" si="164"/>
        <v>42171.317442129628</v>
      </c>
    </row>
    <row r="3483" spans="1:19" ht="43.5" hidden="1" x14ac:dyDescent="0.3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162"/>
        <v>119</v>
      </c>
      <c r="P3483">
        <f t="shared" si="163"/>
        <v>125.05</v>
      </c>
      <c r="Q3483" t="s">
        <v>8315</v>
      </c>
      <c r="R3483" t="s">
        <v>8316</v>
      </c>
      <c r="S3483" s="9">
        <f t="shared" si="164"/>
        <v>41989.24754629629</v>
      </c>
    </row>
    <row r="3484" spans="1:19" ht="43.5" hidden="1" x14ac:dyDescent="0.3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162"/>
        <v>138</v>
      </c>
      <c r="P3484">
        <f t="shared" si="163"/>
        <v>51.88</v>
      </c>
      <c r="Q3484" t="s">
        <v>8315</v>
      </c>
      <c r="R3484" t="s">
        <v>8316</v>
      </c>
      <c r="S3484" s="9">
        <f t="shared" si="164"/>
        <v>41796.771597222221</v>
      </c>
    </row>
    <row r="3485" spans="1:19" ht="43.5" hidden="1" x14ac:dyDescent="0.3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162"/>
        <v>160</v>
      </c>
      <c r="P3485">
        <f t="shared" si="163"/>
        <v>40.29</v>
      </c>
      <c r="Q3485" t="s">
        <v>8315</v>
      </c>
      <c r="R3485" t="s">
        <v>8316</v>
      </c>
      <c r="S3485" s="9">
        <f t="shared" si="164"/>
        <v>41793.668761574074</v>
      </c>
    </row>
    <row r="3486" spans="1:19" ht="58" hidden="1" x14ac:dyDescent="0.3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162"/>
        <v>114</v>
      </c>
      <c r="P3486">
        <f t="shared" si="163"/>
        <v>64.91</v>
      </c>
      <c r="Q3486" t="s">
        <v>8315</v>
      </c>
      <c r="R3486" t="s">
        <v>8316</v>
      </c>
      <c r="S3486" s="9">
        <f t="shared" si="164"/>
        <v>42506.760405092587</v>
      </c>
    </row>
    <row r="3487" spans="1:19" ht="43.5" hidden="1" x14ac:dyDescent="0.3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162"/>
        <v>101</v>
      </c>
      <c r="P3487">
        <f t="shared" si="163"/>
        <v>55.33</v>
      </c>
      <c r="Q3487" t="s">
        <v>8315</v>
      </c>
      <c r="R3487" t="s">
        <v>8316</v>
      </c>
      <c r="S3487" s="9">
        <f t="shared" si="164"/>
        <v>42372.693055555559</v>
      </c>
    </row>
    <row r="3488" spans="1:19" ht="43.5" hidden="1" x14ac:dyDescent="0.3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162"/>
        <v>155</v>
      </c>
      <c r="P3488">
        <f t="shared" si="163"/>
        <v>83.14</v>
      </c>
      <c r="Q3488" t="s">
        <v>8315</v>
      </c>
      <c r="R3488" t="s">
        <v>8316</v>
      </c>
      <c r="S3488" s="9">
        <f t="shared" si="164"/>
        <v>42126.87501157407</v>
      </c>
    </row>
    <row r="3489" spans="1:19" ht="43.5" hidden="1" x14ac:dyDescent="0.3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162"/>
        <v>128</v>
      </c>
      <c r="P3489">
        <f t="shared" si="163"/>
        <v>38.71</v>
      </c>
      <c r="Q3489" t="s">
        <v>8315</v>
      </c>
      <c r="R3489" t="s">
        <v>8316</v>
      </c>
      <c r="S3489" s="9">
        <f t="shared" si="164"/>
        <v>42149.940416666665</v>
      </c>
    </row>
    <row r="3490" spans="1:19" ht="58" hidden="1" x14ac:dyDescent="0.3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162"/>
        <v>121</v>
      </c>
      <c r="P3490">
        <f t="shared" si="163"/>
        <v>125.38</v>
      </c>
      <c r="Q3490" t="s">
        <v>8315</v>
      </c>
      <c r="R3490" t="s">
        <v>8316</v>
      </c>
      <c r="S3490" s="9">
        <f t="shared" si="164"/>
        <v>42087.768055555556</v>
      </c>
    </row>
    <row r="3491" spans="1:19" ht="43.5" hidden="1" x14ac:dyDescent="0.3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162"/>
        <v>113</v>
      </c>
      <c r="P3491">
        <f t="shared" si="163"/>
        <v>78.260000000000005</v>
      </c>
      <c r="Q3491" t="s">
        <v>8315</v>
      </c>
      <c r="R3491" t="s">
        <v>8316</v>
      </c>
      <c r="S3491" s="9">
        <f t="shared" si="164"/>
        <v>41753.635775462964</v>
      </c>
    </row>
    <row r="3492" spans="1:19" ht="43.5" hidden="1" x14ac:dyDescent="0.3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162"/>
        <v>128</v>
      </c>
      <c r="P3492">
        <f t="shared" si="163"/>
        <v>47.22</v>
      </c>
      <c r="Q3492" t="s">
        <v>8315</v>
      </c>
      <c r="R3492" t="s">
        <v>8316</v>
      </c>
      <c r="S3492" s="9">
        <f t="shared" si="164"/>
        <v>42443.802361111113</v>
      </c>
    </row>
    <row r="3493" spans="1:19" ht="58" hidden="1" x14ac:dyDescent="0.3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162"/>
        <v>158</v>
      </c>
      <c r="P3493">
        <f t="shared" si="163"/>
        <v>79.099999999999994</v>
      </c>
      <c r="Q3493" t="s">
        <v>8315</v>
      </c>
      <c r="R3493" t="s">
        <v>8316</v>
      </c>
      <c r="S3493" s="9">
        <f t="shared" si="164"/>
        <v>42121.249814814815</v>
      </c>
    </row>
    <row r="3494" spans="1:19" ht="43.5" hidden="1" x14ac:dyDescent="0.3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162"/>
        <v>105</v>
      </c>
      <c r="P3494">
        <f t="shared" si="163"/>
        <v>114.29</v>
      </c>
      <c r="Q3494" t="s">
        <v>8315</v>
      </c>
      <c r="R3494" t="s">
        <v>8316</v>
      </c>
      <c r="S3494" s="9">
        <f t="shared" si="164"/>
        <v>42268.009224537032</v>
      </c>
    </row>
    <row r="3495" spans="1:19" ht="43.5" hidden="1" x14ac:dyDescent="0.3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162"/>
        <v>100</v>
      </c>
      <c r="P3495">
        <f t="shared" si="163"/>
        <v>51.72</v>
      </c>
      <c r="Q3495" t="s">
        <v>8315</v>
      </c>
      <c r="R3495" t="s">
        <v>8316</v>
      </c>
      <c r="S3495" s="9">
        <f t="shared" si="164"/>
        <v>41848.866157407407</v>
      </c>
    </row>
    <row r="3496" spans="1:19" ht="43.5" hidden="1" x14ac:dyDescent="0.3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162"/>
        <v>100</v>
      </c>
      <c r="P3496">
        <f t="shared" si="163"/>
        <v>30.77</v>
      </c>
      <c r="Q3496" t="s">
        <v>8315</v>
      </c>
      <c r="R3496" t="s">
        <v>8316</v>
      </c>
      <c r="S3496" s="9">
        <f t="shared" si="164"/>
        <v>42689.214988425927</v>
      </c>
    </row>
    <row r="3497" spans="1:19" ht="43.5" hidden="1" x14ac:dyDescent="0.3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162"/>
        <v>107</v>
      </c>
      <c r="P3497">
        <f t="shared" si="163"/>
        <v>74.209999999999994</v>
      </c>
      <c r="Q3497" t="s">
        <v>8315</v>
      </c>
      <c r="R3497" t="s">
        <v>8316</v>
      </c>
      <c r="S3497" s="9">
        <f t="shared" si="164"/>
        <v>41915.762835648151</v>
      </c>
    </row>
    <row r="3498" spans="1:19" ht="58" hidden="1" x14ac:dyDescent="0.3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162"/>
        <v>124</v>
      </c>
      <c r="P3498">
        <f t="shared" si="163"/>
        <v>47.85</v>
      </c>
      <c r="Q3498" t="s">
        <v>8315</v>
      </c>
      <c r="R3498" t="s">
        <v>8316</v>
      </c>
      <c r="S3498" s="9">
        <f t="shared" si="164"/>
        <v>42584.846828703703</v>
      </c>
    </row>
    <row r="3499" spans="1:19" ht="58" hidden="1" x14ac:dyDescent="0.3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162"/>
        <v>109</v>
      </c>
      <c r="P3499">
        <f t="shared" si="163"/>
        <v>34.409999999999997</v>
      </c>
      <c r="Q3499" t="s">
        <v>8315</v>
      </c>
      <c r="R3499" t="s">
        <v>8316</v>
      </c>
      <c r="S3499" s="9">
        <f t="shared" si="164"/>
        <v>42511.741944444439</v>
      </c>
    </row>
    <row r="3500" spans="1:19" ht="58" hidden="1" x14ac:dyDescent="0.3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162"/>
        <v>102</v>
      </c>
      <c r="P3500">
        <f t="shared" si="163"/>
        <v>40.24</v>
      </c>
      <c r="Q3500" t="s">
        <v>8315</v>
      </c>
      <c r="R3500" t="s">
        <v>8316</v>
      </c>
      <c r="S3500" s="9">
        <f t="shared" si="164"/>
        <v>42459.15861111111</v>
      </c>
    </row>
    <row r="3501" spans="1:19" ht="43.5" hidden="1" x14ac:dyDescent="0.3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162"/>
        <v>106</v>
      </c>
      <c r="P3501">
        <f t="shared" si="163"/>
        <v>60.29</v>
      </c>
      <c r="Q3501" t="s">
        <v>8315</v>
      </c>
      <c r="R3501" t="s">
        <v>8316</v>
      </c>
      <c r="S3501" s="9">
        <f t="shared" si="164"/>
        <v>42132.036168981482</v>
      </c>
    </row>
    <row r="3502" spans="1:19" ht="58" hidden="1" x14ac:dyDescent="0.3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162"/>
        <v>106</v>
      </c>
      <c r="P3502">
        <f t="shared" si="163"/>
        <v>25.31</v>
      </c>
      <c r="Q3502" t="s">
        <v>8315</v>
      </c>
      <c r="R3502" t="s">
        <v>8316</v>
      </c>
      <c r="S3502" s="9">
        <f t="shared" si="164"/>
        <v>42419.91942129629</v>
      </c>
    </row>
    <row r="3503" spans="1:19" ht="43.5" hidden="1" x14ac:dyDescent="0.3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162"/>
        <v>101</v>
      </c>
      <c r="P3503">
        <f t="shared" si="163"/>
        <v>35.950000000000003</v>
      </c>
      <c r="Q3503" t="s">
        <v>8315</v>
      </c>
      <c r="R3503" t="s">
        <v>8316</v>
      </c>
      <c r="S3503" s="9">
        <f t="shared" si="164"/>
        <v>42233.763831018514</v>
      </c>
    </row>
    <row r="3504" spans="1:19" ht="43.5" hidden="1" x14ac:dyDescent="0.3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162"/>
        <v>105</v>
      </c>
      <c r="P3504">
        <f t="shared" si="163"/>
        <v>136</v>
      </c>
      <c r="Q3504" t="s">
        <v>8315</v>
      </c>
      <c r="R3504" t="s">
        <v>8316</v>
      </c>
      <c r="S3504" s="9">
        <f t="shared" si="164"/>
        <v>42430.839398148149</v>
      </c>
    </row>
    <row r="3505" spans="1:19" ht="43.5" hidden="1" x14ac:dyDescent="0.3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162"/>
        <v>108</v>
      </c>
      <c r="P3505">
        <f t="shared" si="163"/>
        <v>70.760000000000005</v>
      </c>
      <c r="Q3505" t="s">
        <v>8315</v>
      </c>
      <c r="R3505" t="s">
        <v>8316</v>
      </c>
      <c r="S3505" s="9">
        <f t="shared" si="164"/>
        <v>42545.478333333333</v>
      </c>
    </row>
    <row r="3506" spans="1:19" ht="43.5" hidden="1" x14ac:dyDescent="0.3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162"/>
        <v>100</v>
      </c>
      <c r="P3506">
        <f t="shared" si="163"/>
        <v>125</v>
      </c>
      <c r="Q3506" t="s">
        <v>8315</v>
      </c>
      <c r="R3506" t="s">
        <v>8316</v>
      </c>
      <c r="S3506" s="9">
        <f t="shared" si="164"/>
        <v>42297.748738425929</v>
      </c>
    </row>
    <row r="3507" spans="1:19" ht="87" hidden="1" x14ac:dyDescent="0.3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162"/>
        <v>104</v>
      </c>
      <c r="P3507">
        <f t="shared" si="163"/>
        <v>66.510000000000005</v>
      </c>
      <c r="Q3507" t="s">
        <v>8315</v>
      </c>
      <c r="R3507" t="s">
        <v>8316</v>
      </c>
      <c r="S3507" s="9">
        <f t="shared" si="164"/>
        <v>41760.935706018521</v>
      </c>
    </row>
    <row r="3508" spans="1:19" ht="43.5" hidden="1" x14ac:dyDescent="0.3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162"/>
        <v>102</v>
      </c>
      <c r="P3508">
        <f t="shared" si="163"/>
        <v>105</v>
      </c>
      <c r="Q3508" t="s">
        <v>8315</v>
      </c>
      <c r="R3508" t="s">
        <v>8316</v>
      </c>
      <c r="S3508" s="9">
        <f t="shared" si="164"/>
        <v>41829.734259259261</v>
      </c>
    </row>
    <row r="3509" spans="1:19" ht="43.5" hidden="1" x14ac:dyDescent="0.3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162"/>
        <v>104</v>
      </c>
      <c r="P3509">
        <f t="shared" si="163"/>
        <v>145</v>
      </c>
      <c r="Q3509" t="s">
        <v>8315</v>
      </c>
      <c r="R3509" t="s">
        <v>8316</v>
      </c>
      <c r="S3509" s="9">
        <f t="shared" si="164"/>
        <v>42491.92288194444</v>
      </c>
    </row>
    <row r="3510" spans="1:19" ht="43.5" hidden="1" x14ac:dyDescent="0.3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162"/>
        <v>180</v>
      </c>
      <c r="P3510">
        <f t="shared" si="163"/>
        <v>12</v>
      </c>
      <c r="Q3510" t="s">
        <v>8315</v>
      </c>
      <c r="R3510" t="s">
        <v>8316</v>
      </c>
      <c r="S3510" s="9">
        <f t="shared" si="164"/>
        <v>42477.729780092588</v>
      </c>
    </row>
    <row r="3511" spans="1:19" ht="43.5" hidden="1" x14ac:dyDescent="0.3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162"/>
        <v>106</v>
      </c>
      <c r="P3511">
        <f t="shared" si="163"/>
        <v>96.67</v>
      </c>
      <c r="Q3511" t="s">
        <v>8315</v>
      </c>
      <c r="R3511" t="s">
        <v>8316</v>
      </c>
      <c r="S3511" s="9">
        <f t="shared" si="164"/>
        <v>41950.859560185185</v>
      </c>
    </row>
    <row r="3512" spans="1:19" ht="58" hidden="1" x14ac:dyDescent="0.3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162"/>
        <v>101</v>
      </c>
      <c r="P3512">
        <f t="shared" si="163"/>
        <v>60.33</v>
      </c>
      <c r="Q3512" t="s">
        <v>8315</v>
      </c>
      <c r="R3512" t="s">
        <v>8316</v>
      </c>
      <c r="S3512" s="9">
        <f t="shared" si="164"/>
        <v>41802.62090277778</v>
      </c>
    </row>
    <row r="3513" spans="1:19" ht="43.5" hidden="1" x14ac:dyDescent="0.3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162"/>
        <v>101</v>
      </c>
      <c r="P3513">
        <f t="shared" si="163"/>
        <v>79.89</v>
      </c>
      <c r="Q3513" t="s">
        <v>8315</v>
      </c>
      <c r="R3513" t="s">
        <v>8316</v>
      </c>
      <c r="S3513" s="9">
        <f t="shared" si="164"/>
        <v>41927.873784722222</v>
      </c>
    </row>
    <row r="3514" spans="1:19" ht="43.5" hidden="1" x14ac:dyDescent="0.3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162"/>
        <v>100</v>
      </c>
      <c r="P3514">
        <f t="shared" si="163"/>
        <v>58.82</v>
      </c>
      <c r="Q3514" t="s">
        <v>8315</v>
      </c>
      <c r="R3514" t="s">
        <v>8316</v>
      </c>
      <c r="S3514" s="9">
        <f t="shared" si="164"/>
        <v>42057.536944444444</v>
      </c>
    </row>
    <row r="3515" spans="1:19" ht="43.5" hidden="1" x14ac:dyDescent="0.3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162"/>
        <v>118</v>
      </c>
      <c r="P3515">
        <f t="shared" si="163"/>
        <v>75.34</v>
      </c>
      <c r="Q3515" t="s">
        <v>8315</v>
      </c>
      <c r="R3515" t="s">
        <v>8316</v>
      </c>
      <c r="S3515" s="9">
        <f t="shared" si="164"/>
        <v>41781.096203703702</v>
      </c>
    </row>
    <row r="3516" spans="1:19" ht="43.5" hidden="1" x14ac:dyDescent="0.3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162"/>
        <v>110</v>
      </c>
      <c r="P3516">
        <f t="shared" si="163"/>
        <v>55</v>
      </c>
      <c r="Q3516" t="s">
        <v>8315</v>
      </c>
      <c r="R3516" t="s">
        <v>8316</v>
      </c>
      <c r="S3516" s="9">
        <f t="shared" si="164"/>
        <v>42020.846666666665</v>
      </c>
    </row>
    <row r="3517" spans="1:19" ht="43.5" hidden="1" x14ac:dyDescent="0.3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162"/>
        <v>103</v>
      </c>
      <c r="P3517">
        <f t="shared" si="163"/>
        <v>66.959999999999994</v>
      </c>
      <c r="Q3517" t="s">
        <v>8315</v>
      </c>
      <c r="R3517" t="s">
        <v>8316</v>
      </c>
      <c r="S3517" s="9">
        <f t="shared" si="164"/>
        <v>42125.772812499999</v>
      </c>
    </row>
    <row r="3518" spans="1:19" ht="43.5" hidden="1" x14ac:dyDescent="0.3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162"/>
        <v>100</v>
      </c>
      <c r="P3518">
        <f t="shared" si="163"/>
        <v>227.27</v>
      </c>
      <c r="Q3518" t="s">
        <v>8315</v>
      </c>
      <c r="R3518" t="s">
        <v>8316</v>
      </c>
      <c r="S3518" s="9">
        <f t="shared" si="164"/>
        <v>41856.010069444441</v>
      </c>
    </row>
    <row r="3519" spans="1:19" ht="43.5" hidden="1" x14ac:dyDescent="0.3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162"/>
        <v>100</v>
      </c>
      <c r="P3519">
        <f t="shared" si="163"/>
        <v>307.69</v>
      </c>
      <c r="Q3519" t="s">
        <v>8315</v>
      </c>
      <c r="R3519" t="s">
        <v>8316</v>
      </c>
      <c r="S3519" s="9">
        <f t="shared" si="164"/>
        <v>41794.817523148151</v>
      </c>
    </row>
    <row r="3520" spans="1:19" ht="43.5" hidden="1" x14ac:dyDescent="0.3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162"/>
        <v>110</v>
      </c>
      <c r="P3520">
        <f t="shared" si="163"/>
        <v>50.02</v>
      </c>
      <c r="Q3520" t="s">
        <v>8315</v>
      </c>
      <c r="R3520" t="s">
        <v>8316</v>
      </c>
      <c r="S3520" s="9">
        <f t="shared" si="164"/>
        <v>41893.783553240741</v>
      </c>
    </row>
    <row r="3521" spans="1:19" ht="43.5" hidden="1" x14ac:dyDescent="0.3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162"/>
        <v>101</v>
      </c>
      <c r="P3521">
        <f t="shared" si="163"/>
        <v>72.39</v>
      </c>
      <c r="Q3521" t="s">
        <v>8315</v>
      </c>
      <c r="R3521" t="s">
        <v>8316</v>
      </c>
      <c r="S3521" s="9">
        <f t="shared" si="164"/>
        <v>42037.598958333328</v>
      </c>
    </row>
    <row r="3522" spans="1:19" ht="43.5" hidden="1" x14ac:dyDescent="0.3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ref="O3522:O3585" si="165">ROUND((E3522/D3522)*100,0)</f>
        <v>101</v>
      </c>
      <c r="P3522">
        <f t="shared" si="163"/>
        <v>95.95</v>
      </c>
      <c r="Q3522" t="s">
        <v>8315</v>
      </c>
      <c r="R3522" t="s">
        <v>8316</v>
      </c>
      <c r="S3522" s="9">
        <f t="shared" si="164"/>
        <v>42227.824212962965</v>
      </c>
    </row>
    <row r="3523" spans="1:19" ht="58" hidden="1" x14ac:dyDescent="0.3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si="165"/>
        <v>169</v>
      </c>
      <c r="P3523">
        <f t="shared" ref="P3523:P3586" si="166">IFERROR(ROUND(E3523/L3523,2),0)</f>
        <v>45.62</v>
      </c>
      <c r="Q3523" t="s">
        <v>8315</v>
      </c>
      <c r="R3523" t="s">
        <v>8316</v>
      </c>
      <c r="S3523" s="9">
        <f t="shared" ref="S3523:S3586" si="167">(((J3523/60)/60)/24)+DATE(1970,1,1)</f>
        <v>41881.361342592594</v>
      </c>
    </row>
    <row r="3524" spans="1:19" ht="43.5" hidden="1" x14ac:dyDescent="0.3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165"/>
        <v>100</v>
      </c>
      <c r="P3524">
        <f t="shared" si="166"/>
        <v>41.03</v>
      </c>
      <c r="Q3524" t="s">
        <v>8315</v>
      </c>
      <c r="R3524" t="s">
        <v>8316</v>
      </c>
      <c r="S3524" s="9">
        <f t="shared" si="167"/>
        <v>42234.789884259255</v>
      </c>
    </row>
    <row r="3525" spans="1:19" ht="43.5" hidden="1" x14ac:dyDescent="0.3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165"/>
        <v>114</v>
      </c>
      <c r="P3525">
        <f t="shared" si="166"/>
        <v>56.83</v>
      </c>
      <c r="Q3525" t="s">
        <v>8315</v>
      </c>
      <c r="R3525" t="s">
        <v>8316</v>
      </c>
      <c r="S3525" s="9">
        <f t="shared" si="167"/>
        <v>42581.397546296299</v>
      </c>
    </row>
    <row r="3526" spans="1:19" ht="58" hidden="1" x14ac:dyDescent="0.3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165"/>
        <v>102</v>
      </c>
      <c r="P3526">
        <f t="shared" si="166"/>
        <v>137.24</v>
      </c>
      <c r="Q3526" t="s">
        <v>8315</v>
      </c>
      <c r="R3526" t="s">
        <v>8316</v>
      </c>
      <c r="S3526" s="9">
        <f t="shared" si="167"/>
        <v>41880.76357638889</v>
      </c>
    </row>
    <row r="3527" spans="1:19" ht="43.5" hidden="1" x14ac:dyDescent="0.3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165"/>
        <v>106</v>
      </c>
      <c r="P3527">
        <f t="shared" si="166"/>
        <v>75.709999999999994</v>
      </c>
      <c r="Q3527" t="s">
        <v>8315</v>
      </c>
      <c r="R3527" t="s">
        <v>8316</v>
      </c>
      <c r="S3527" s="9">
        <f t="shared" si="167"/>
        <v>42214.6956712963</v>
      </c>
    </row>
    <row r="3528" spans="1:19" ht="43.5" hidden="1" x14ac:dyDescent="0.3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165"/>
        <v>102</v>
      </c>
      <c r="P3528">
        <f t="shared" si="166"/>
        <v>99</v>
      </c>
      <c r="Q3528" t="s">
        <v>8315</v>
      </c>
      <c r="R3528" t="s">
        <v>8316</v>
      </c>
      <c r="S3528" s="9">
        <f t="shared" si="167"/>
        <v>42460.335312499999</v>
      </c>
    </row>
    <row r="3529" spans="1:19" ht="43.5" hidden="1" x14ac:dyDescent="0.3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165"/>
        <v>117</v>
      </c>
      <c r="P3529">
        <f t="shared" si="166"/>
        <v>81.569999999999993</v>
      </c>
      <c r="Q3529" t="s">
        <v>8315</v>
      </c>
      <c r="R3529" t="s">
        <v>8316</v>
      </c>
      <c r="S3529" s="9">
        <f t="shared" si="167"/>
        <v>42167.023206018523</v>
      </c>
    </row>
    <row r="3530" spans="1:19" ht="43.5" hidden="1" x14ac:dyDescent="0.3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165"/>
        <v>101</v>
      </c>
      <c r="P3530">
        <f t="shared" si="166"/>
        <v>45.11</v>
      </c>
      <c r="Q3530" t="s">
        <v>8315</v>
      </c>
      <c r="R3530" t="s">
        <v>8316</v>
      </c>
      <c r="S3530" s="9">
        <f t="shared" si="167"/>
        <v>42733.50136574074</v>
      </c>
    </row>
    <row r="3531" spans="1:19" ht="58" hidden="1" x14ac:dyDescent="0.3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165"/>
        <v>132</v>
      </c>
      <c r="P3531">
        <f t="shared" si="166"/>
        <v>36.67</v>
      </c>
      <c r="Q3531" t="s">
        <v>8315</v>
      </c>
      <c r="R3531" t="s">
        <v>8316</v>
      </c>
      <c r="S3531" s="9">
        <f t="shared" si="167"/>
        <v>42177.761782407411</v>
      </c>
    </row>
    <row r="3532" spans="1:19" ht="43.5" hidden="1" x14ac:dyDescent="0.3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165"/>
        <v>100</v>
      </c>
      <c r="P3532">
        <f t="shared" si="166"/>
        <v>125</v>
      </c>
      <c r="Q3532" t="s">
        <v>8315</v>
      </c>
      <c r="R3532" t="s">
        <v>8316</v>
      </c>
      <c r="S3532" s="9">
        <f t="shared" si="167"/>
        <v>42442.623344907406</v>
      </c>
    </row>
    <row r="3533" spans="1:19" hidden="1" x14ac:dyDescent="0.3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165"/>
        <v>128</v>
      </c>
      <c r="P3533">
        <f t="shared" si="166"/>
        <v>49.23</v>
      </c>
      <c r="Q3533" t="s">
        <v>8315</v>
      </c>
      <c r="R3533" t="s">
        <v>8316</v>
      </c>
      <c r="S3533" s="9">
        <f t="shared" si="167"/>
        <v>42521.654328703706</v>
      </c>
    </row>
    <row r="3534" spans="1:19" ht="58" hidden="1" x14ac:dyDescent="0.3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165"/>
        <v>119</v>
      </c>
      <c r="P3534">
        <f t="shared" si="166"/>
        <v>42.3</v>
      </c>
      <c r="Q3534" t="s">
        <v>8315</v>
      </c>
      <c r="R3534" t="s">
        <v>8316</v>
      </c>
      <c r="S3534" s="9">
        <f t="shared" si="167"/>
        <v>41884.599849537037</v>
      </c>
    </row>
    <row r="3535" spans="1:19" ht="58" hidden="1" x14ac:dyDescent="0.35">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165"/>
        <v>126</v>
      </c>
      <c r="P3535">
        <f t="shared" si="166"/>
        <v>78.88</v>
      </c>
      <c r="Q3535" t="s">
        <v>8315</v>
      </c>
      <c r="R3535" t="s">
        <v>8316</v>
      </c>
      <c r="S3535" s="9">
        <f t="shared" si="167"/>
        <v>42289.761192129634</v>
      </c>
    </row>
    <row r="3536" spans="1:19" ht="43.5" hidden="1" x14ac:dyDescent="0.3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165"/>
        <v>156</v>
      </c>
      <c r="P3536">
        <f t="shared" si="166"/>
        <v>38.28</v>
      </c>
      <c r="Q3536" t="s">
        <v>8315</v>
      </c>
      <c r="R3536" t="s">
        <v>8316</v>
      </c>
      <c r="S3536" s="9">
        <f t="shared" si="167"/>
        <v>42243.6252662037</v>
      </c>
    </row>
    <row r="3537" spans="1:19" ht="43.5" hidden="1" x14ac:dyDescent="0.3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165"/>
        <v>103</v>
      </c>
      <c r="P3537">
        <f t="shared" si="166"/>
        <v>44.85</v>
      </c>
      <c r="Q3537" t="s">
        <v>8315</v>
      </c>
      <c r="R3537" t="s">
        <v>8316</v>
      </c>
      <c r="S3537" s="9">
        <f t="shared" si="167"/>
        <v>42248.640162037031</v>
      </c>
    </row>
    <row r="3538" spans="1:19" ht="43.5" hidden="1" x14ac:dyDescent="0.3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165"/>
        <v>153</v>
      </c>
      <c r="P3538">
        <f t="shared" si="166"/>
        <v>13.53</v>
      </c>
      <c r="Q3538" t="s">
        <v>8315</v>
      </c>
      <c r="R3538" t="s">
        <v>8316</v>
      </c>
      <c r="S3538" s="9">
        <f t="shared" si="167"/>
        <v>42328.727141203708</v>
      </c>
    </row>
    <row r="3539" spans="1:19" ht="58" hidden="1" x14ac:dyDescent="0.3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165"/>
        <v>180</v>
      </c>
      <c r="P3539">
        <f t="shared" si="166"/>
        <v>43.5</v>
      </c>
      <c r="Q3539" t="s">
        <v>8315</v>
      </c>
      <c r="R3539" t="s">
        <v>8316</v>
      </c>
      <c r="S3539" s="9">
        <f t="shared" si="167"/>
        <v>41923.354351851849</v>
      </c>
    </row>
    <row r="3540" spans="1:19" ht="43.5" hidden="1" x14ac:dyDescent="0.3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165"/>
        <v>128</v>
      </c>
      <c r="P3540">
        <f t="shared" si="166"/>
        <v>30.95</v>
      </c>
      <c r="Q3540" t="s">
        <v>8315</v>
      </c>
      <c r="R3540" t="s">
        <v>8316</v>
      </c>
      <c r="S3540" s="9">
        <f t="shared" si="167"/>
        <v>42571.420601851853</v>
      </c>
    </row>
    <row r="3541" spans="1:19" ht="43.5" hidden="1" x14ac:dyDescent="0.3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165"/>
        <v>120</v>
      </c>
      <c r="P3541">
        <f t="shared" si="166"/>
        <v>55.23</v>
      </c>
      <c r="Q3541" t="s">
        <v>8315</v>
      </c>
      <c r="R3541" t="s">
        <v>8316</v>
      </c>
      <c r="S3541" s="9">
        <f t="shared" si="167"/>
        <v>42600.756041666667</v>
      </c>
    </row>
    <row r="3542" spans="1:19" ht="58" hidden="1" x14ac:dyDescent="0.35">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165"/>
        <v>123</v>
      </c>
      <c r="P3542">
        <f t="shared" si="166"/>
        <v>46.13</v>
      </c>
      <c r="Q3542" t="s">
        <v>8315</v>
      </c>
      <c r="R3542" t="s">
        <v>8316</v>
      </c>
      <c r="S3542" s="9">
        <f t="shared" si="167"/>
        <v>42517.003368055557</v>
      </c>
    </row>
    <row r="3543" spans="1:19" ht="43.5" hidden="1" x14ac:dyDescent="0.3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165"/>
        <v>105</v>
      </c>
      <c r="P3543">
        <f t="shared" si="166"/>
        <v>39.380000000000003</v>
      </c>
      <c r="Q3543" t="s">
        <v>8315</v>
      </c>
      <c r="R3543" t="s">
        <v>8316</v>
      </c>
      <c r="S3543" s="9">
        <f t="shared" si="167"/>
        <v>42222.730034722219</v>
      </c>
    </row>
    <row r="3544" spans="1:19" ht="43.5" hidden="1" x14ac:dyDescent="0.3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165"/>
        <v>102</v>
      </c>
      <c r="P3544">
        <f t="shared" si="166"/>
        <v>66.150000000000006</v>
      </c>
      <c r="Q3544" t="s">
        <v>8315</v>
      </c>
      <c r="R3544" t="s">
        <v>8316</v>
      </c>
      <c r="S3544" s="9">
        <f t="shared" si="167"/>
        <v>41829.599791666667</v>
      </c>
    </row>
    <row r="3545" spans="1:19" ht="43.5" hidden="1" x14ac:dyDescent="0.3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165"/>
        <v>105</v>
      </c>
      <c r="P3545">
        <f t="shared" si="166"/>
        <v>54.14</v>
      </c>
      <c r="Q3545" t="s">
        <v>8315</v>
      </c>
      <c r="R3545" t="s">
        <v>8316</v>
      </c>
      <c r="S3545" s="9">
        <f t="shared" si="167"/>
        <v>42150.755312499998</v>
      </c>
    </row>
    <row r="3546" spans="1:19" ht="29" hidden="1" x14ac:dyDescent="0.3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165"/>
        <v>100</v>
      </c>
      <c r="P3546">
        <f t="shared" si="166"/>
        <v>104.17</v>
      </c>
      <c r="Q3546" t="s">
        <v>8315</v>
      </c>
      <c r="R3546" t="s">
        <v>8316</v>
      </c>
      <c r="S3546" s="9">
        <f t="shared" si="167"/>
        <v>42040.831678240742</v>
      </c>
    </row>
    <row r="3547" spans="1:19" ht="43.5" hidden="1" x14ac:dyDescent="0.3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165"/>
        <v>100</v>
      </c>
      <c r="P3547">
        <f t="shared" si="166"/>
        <v>31.38</v>
      </c>
      <c r="Q3547" t="s">
        <v>8315</v>
      </c>
      <c r="R3547" t="s">
        <v>8316</v>
      </c>
      <c r="S3547" s="9">
        <f t="shared" si="167"/>
        <v>42075.807395833333</v>
      </c>
    </row>
    <row r="3548" spans="1:19" ht="43.5" hidden="1" x14ac:dyDescent="0.3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165"/>
        <v>102</v>
      </c>
      <c r="P3548">
        <f t="shared" si="166"/>
        <v>59.21</v>
      </c>
      <c r="Q3548" t="s">
        <v>8315</v>
      </c>
      <c r="R3548" t="s">
        <v>8316</v>
      </c>
      <c r="S3548" s="9">
        <f t="shared" si="167"/>
        <v>42073.660694444443</v>
      </c>
    </row>
    <row r="3549" spans="1:19" ht="43.5" hidden="1" x14ac:dyDescent="0.3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165"/>
        <v>114</v>
      </c>
      <c r="P3549">
        <f t="shared" si="166"/>
        <v>119.18</v>
      </c>
      <c r="Q3549" t="s">
        <v>8315</v>
      </c>
      <c r="R3549" t="s">
        <v>8316</v>
      </c>
      <c r="S3549" s="9">
        <f t="shared" si="167"/>
        <v>42480.078715277778</v>
      </c>
    </row>
    <row r="3550" spans="1:19" ht="43.5" hidden="1" x14ac:dyDescent="0.3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165"/>
        <v>102</v>
      </c>
      <c r="P3550">
        <f t="shared" si="166"/>
        <v>164.62</v>
      </c>
      <c r="Q3550" t="s">
        <v>8315</v>
      </c>
      <c r="R3550" t="s">
        <v>8316</v>
      </c>
      <c r="S3550" s="9">
        <f t="shared" si="167"/>
        <v>42411.942291666666</v>
      </c>
    </row>
    <row r="3551" spans="1:19" ht="43.5" hidden="1" x14ac:dyDescent="0.3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165"/>
        <v>102</v>
      </c>
      <c r="P3551">
        <f t="shared" si="166"/>
        <v>24.29</v>
      </c>
      <c r="Q3551" t="s">
        <v>8315</v>
      </c>
      <c r="R3551" t="s">
        <v>8316</v>
      </c>
      <c r="S3551" s="9">
        <f t="shared" si="167"/>
        <v>42223.394363425927</v>
      </c>
    </row>
    <row r="3552" spans="1:19" ht="58" hidden="1" x14ac:dyDescent="0.3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165"/>
        <v>105</v>
      </c>
      <c r="P3552">
        <f t="shared" si="166"/>
        <v>40.94</v>
      </c>
      <c r="Q3552" t="s">
        <v>8315</v>
      </c>
      <c r="R3552" t="s">
        <v>8316</v>
      </c>
      <c r="S3552" s="9">
        <f t="shared" si="167"/>
        <v>42462.893495370372</v>
      </c>
    </row>
    <row r="3553" spans="1:19" ht="43.5" hidden="1" x14ac:dyDescent="0.3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165"/>
        <v>102</v>
      </c>
      <c r="P3553">
        <f t="shared" si="166"/>
        <v>61.1</v>
      </c>
      <c r="Q3553" t="s">
        <v>8315</v>
      </c>
      <c r="R3553" t="s">
        <v>8316</v>
      </c>
      <c r="S3553" s="9">
        <f t="shared" si="167"/>
        <v>41753.515856481477</v>
      </c>
    </row>
    <row r="3554" spans="1:19" ht="43.5" hidden="1" x14ac:dyDescent="0.3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165"/>
        <v>100</v>
      </c>
      <c r="P3554">
        <f t="shared" si="166"/>
        <v>38.65</v>
      </c>
      <c r="Q3554" t="s">
        <v>8315</v>
      </c>
      <c r="R3554" t="s">
        <v>8316</v>
      </c>
      <c r="S3554" s="9">
        <f t="shared" si="167"/>
        <v>41788.587083333332</v>
      </c>
    </row>
    <row r="3555" spans="1:19" ht="43.5" hidden="1" x14ac:dyDescent="0.3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165"/>
        <v>106</v>
      </c>
      <c r="P3555">
        <f t="shared" si="166"/>
        <v>56.2</v>
      </c>
      <c r="Q3555" t="s">
        <v>8315</v>
      </c>
      <c r="R3555" t="s">
        <v>8316</v>
      </c>
      <c r="S3555" s="9">
        <f t="shared" si="167"/>
        <v>42196.028703703705</v>
      </c>
    </row>
    <row r="3556" spans="1:19" ht="43.5" hidden="1" x14ac:dyDescent="0.3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165"/>
        <v>113</v>
      </c>
      <c r="P3556">
        <f t="shared" si="166"/>
        <v>107</v>
      </c>
      <c r="Q3556" t="s">
        <v>8315</v>
      </c>
      <c r="R3556" t="s">
        <v>8316</v>
      </c>
      <c r="S3556" s="9">
        <f t="shared" si="167"/>
        <v>42016.050451388888</v>
      </c>
    </row>
    <row r="3557" spans="1:19" ht="43.5" hidden="1" x14ac:dyDescent="0.3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165"/>
        <v>100</v>
      </c>
      <c r="P3557">
        <f t="shared" si="166"/>
        <v>171.43</v>
      </c>
      <c r="Q3557" t="s">
        <v>8315</v>
      </c>
      <c r="R3557" t="s">
        <v>8316</v>
      </c>
      <c r="S3557" s="9">
        <f t="shared" si="167"/>
        <v>42661.442060185189</v>
      </c>
    </row>
    <row r="3558" spans="1:19" ht="58" hidden="1" x14ac:dyDescent="0.3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165"/>
        <v>100</v>
      </c>
      <c r="P3558">
        <f t="shared" si="166"/>
        <v>110.5</v>
      </c>
      <c r="Q3558" t="s">
        <v>8315</v>
      </c>
      <c r="R3558" t="s">
        <v>8316</v>
      </c>
      <c r="S3558" s="9">
        <f t="shared" si="167"/>
        <v>41808.649583333332</v>
      </c>
    </row>
    <row r="3559" spans="1:19" ht="58" hidden="1" x14ac:dyDescent="0.3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165"/>
        <v>100</v>
      </c>
      <c r="P3559">
        <f t="shared" si="166"/>
        <v>179.28</v>
      </c>
      <c r="Q3559" t="s">
        <v>8315</v>
      </c>
      <c r="R3559" t="s">
        <v>8316</v>
      </c>
      <c r="S3559" s="9">
        <f t="shared" si="167"/>
        <v>41730.276747685188</v>
      </c>
    </row>
    <row r="3560" spans="1:19" ht="43.5" hidden="1" x14ac:dyDescent="0.3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165"/>
        <v>144</v>
      </c>
      <c r="P3560">
        <f t="shared" si="166"/>
        <v>22.91</v>
      </c>
      <c r="Q3560" t="s">
        <v>8315</v>
      </c>
      <c r="R3560" t="s">
        <v>8316</v>
      </c>
      <c r="S3560" s="9">
        <f t="shared" si="167"/>
        <v>42139.816840277781</v>
      </c>
    </row>
    <row r="3561" spans="1:19" ht="58" hidden="1" x14ac:dyDescent="0.3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165"/>
        <v>104</v>
      </c>
      <c r="P3561">
        <f t="shared" si="166"/>
        <v>43.13</v>
      </c>
      <c r="Q3561" t="s">
        <v>8315</v>
      </c>
      <c r="R3561" t="s">
        <v>8316</v>
      </c>
      <c r="S3561" s="9">
        <f t="shared" si="167"/>
        <v>42194.096157407403</v>
      </c>
    </row>
    <row r="3562" spans="1:19" ht="58" hidden="1" x14ac:dyDescent="0.3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165"/>
        <v>108</v>
      </c>
      <c r="P3562">
        <f t="shared" si="166"/>
        <v>46.89</v>
      </c>
      <c r="Q3562" t="s">
        <v>8315</v>
      </c>
      <c r="R3562" t="s">
        <v>8316</v>
      </c>
      <c r="S3562" s="9">
        <f t="shared" si="167"/>
        <v>42115.889652777783</v>
      </c>
    </row>
    <row r="3563" spans="1:19" ht="116" hidden="1" x14ac:dyDescent="0.3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165"/>
        <v>102</v>
      </c>
      <c r="P3563">
        <f t="shared" si="166"/>
        <v>47.41</v>
      </c>
      <c r="Q3563" t="s">
        <v>8315</v>
      </c>
      <c r="R3563" t="s">
        <v>8316</v>
      </c>
      <c r="S3563" s="9">
        <f t="shared" si="167"/>
        <v>42203.680300925931</v>
      </c>
    </row>
    <row r="3564" spans="1:19" ht="58" hidden="1" x14ac:dyDescent="0.3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165"/>
        <v>149</v>
      </c>
      <c r="P3564">
        <f t="shared" si="166"/>
        <v>15.13</v>
      </c>
      <c r="Q3564" t="s">
        <v>8315</v>
      </c>
      <c r="R3564" t="s">
        <v>8316</v>
      </c>
      <c r="S3564" s="9">
        <f t="shared" si="167"/>
        <v>42433.761886574073</v>
      </c>
    </row>
    <row r="3565" spans="1:19" ht="43.5" hidden="1" x14ac:dyDescent="0.3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165"/>
        <v>105</v>
      </c>
      <c r="P3565">
        <f t="shared" si="166"/>
        <v>21.1</v>
      </c>
      <c r="Q3565" t="s">
        <v>8315</v>
      </c>
      <c r="R3565" t="s">
        <v>8316</v>
      </c>
      <c r="S3565" s="9">
        <f t="shared" si="167"/>
        <v>42555.671944444446</v>
      </c>
    </row>
    <row r="3566" spans="1:19" ht="29" hidden="1" x14ac:dyDescent="0.3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165"/>
        <v>101</v>
      </c>
      <c r="P3566">
        <f t="shared" si="166"/>
        <v>59.12</v>
      </c>
      <c r="Q3566" t="s">
        <v>8315</v>
      </c>
      <c r="R3566" t="s">
        <v>8316</v>
      </c>
      <c r="S3566" s="9">
        <f t="shared" si="167"/>
        <v>42236.623252314821</v>
      </c>
    </row>
    <row r="3567" spans="1:19" ht="43.5" hidden="1" x14ac:dyDescent="0.3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165"/>
        <v>131</v>
      </c>
      <c r="P3567">
        <f t="shared" si="166"/>
        <v>97.92</v>
      </c>
      <c r="Q3567" t="s">
        <v>8315</v>
      </c>
      <c r="R3567" t="s">
        <v>8316</v>
      </c>
      <c r="S3567" s="9">
        <f t="shared" si="167"/>
        <v>41974.743148148147</v>
      </c>
    </row>
    <row r="3568" spans="1:19" ht="43.5" hidden="1" x14ac:dyDescent="0.3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165"/>
        <v>105</v>
      </c>
      <c r="P3568">
        <f t="shared" si="166"/>
        <v>55.13</v>
      </c>
      <c r="Q3568" t="s">
        <v>8315</v>
      </c>
      <c r="R3568" t="s">
        <v>8316</v>
      </c>
      <c r="S3568" s="9">
        <f t="shared" si="167"/>
        <v>41997.507905092592</v>
      </c>
    </row>
    <row r="3569" spans="1:19" ht="43.5" hidden="1" x14ac:dyDescent="0.3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165"/>
        <v>109</v>
      </c>
      <c r="P3569">
        <f t="shared" si="166"/>
        <v>26.54</v>
      </c>
      <c r="Q3569" t="s">
        <v>8315</v>
      </c>
      <c r="R3569" t="s">
        <v>8316</v>
      </c>
      <c r="S3569" s="9">
        <f t="shared" si="167"/>
        <v>42135.810694444444</v>
      </c>
    </row>
    <row r="3570" spans="1:19" ht="43.5" hidden="1" x14ac:dyDescent="0.3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165"/>
        <v>111</v>
      </c>
      <c r="P3570">
        <f t="shared" si="166"/>
        <v>58.42</v>
      </c>
      <c r="Q3570" t="s">
        <v>8315</v>
      </c>
      <c r="R3570" t="s">
        <v>8316</v>
      </c>
      <c r="S3570" s="9">
        <f t="shared" si="167"/>
        <v>41869.740671296298</v>
      </c>
    </row>
    <row r="3571" spans="1:19" ht="43.5" hidden="1" x14ac:dyDescent="0.3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165"/>
        <v>100</v>
      </c>
      <c r="P3571">
        <f t="shared" si="166"/>
        <v>122.54</v>
      </c>
      <c r="Q3571" t="s">
        <v>8315</v>
      </c>
      <c r="R3571" t="s">
        <v>8316</v>
      </c>
      <c r="S3571" s="9">
        <f t="shared" si="167"/>
        <v>41982.688611111109</v>
      </c>
    </row>
    <row r="3572" spans="1:19" ht="43.5" hidden="1" x14ac:dyDescent="0.3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165"/>
        <v>114</v>
      </c>
      <c r="P3572">
        <f t="shared" si="166"/>
        <v>87.96</v>
      </c>
      <c r="Q3572" t="s">
        <v>8315</v>
      </c>
      <c r="R3572" t="s">
        <v>8316</v>
      </c>
      <c r="S3572" s="9">
        <f t="shared" si="167"/>
        <v>41976.331979166673</v>
      </c>
    </row>
    <row r="3573" spans="1:19" ht="43.5" hidden="1" x14ac:dyDescent="0.3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165"/>
        <v>122</v>
      </c>
      <c r="P3573">
        <f t="shared" si="166"/>
        <v>73.239999999999995</v>
      </c>
      <c r="Q3573" t="s">
        <v>8315</v>
      </c>
      <c r="R3573" t="s">
        <v>8316</v>
      </c>
      <c r="S3573" s="9">
        <f t="shared" si="167"/>
        <v>41912.858946759261</v>
      </c>
    </row>
    <row r="3574" spans="1:19" ht="29" hidden="1" x14ac:dyDescent="0.3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165"/>
        <v>100</v>
      </c>
      <c r="P3574">
        <f t="shared" si="166"/>
        <v>55.56</v>
      </c>
      <c r="Q3574" t="s">
        <v>8315</v>
      </c>
      <c r="R3574" t="s">
        <v>8316</v>
      </c>
      <c r="S3574" s="9">
        <f t="shared" si="167"/>
        <v>42146.570393518516</v>
      </c>
    </row>
    <row r="3575" spans="1:19" ht="43.5" hidden="1" x14ac:dyDescent="0.3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165"/>
        <v>103</v>
      </c>
      <c r="P3575">
        <f t="shared" si="166"/>
        <v>39.54</v>
      </c>
      <c r="Q3575" t="s">
        <v>8315</v>
      </c>
      <c r="R3575" t="s">
        <v>8316</v>
      </c>
      <c r="S3575" s="9">
        <f t="shared" si="167"/>
        <v>41921.375532407408</v>
      </c>
    </row>
    <row r="3576" spans="1:19" ht="43.5" hidden="1" x14ac:dyDescent="0.3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165"/>
        <v>106</v>
      </c>
      <c r="P3576">
        <f t="shared" si="166"/>
        <v>136.78</v>
      </c>
      <c r="Q3576" t="s">
        <v>8315</v>
      </c>
      <c r="R3576" t="s">
        <v>8316</v>
      </c>
      <c r="S3576" s="9">
        <f t="shared" si="167"/>
        <v>41926.942685185182</v>
      </c>
    </row>
    <row r="3577" spans="1:19" ht="43.5" hidden="1" x14ac:dyDescent="0.3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165"/>
        <v>101</v>
      </c>
      <c r="P3577">
        <f t="shared" si="166"/>
        <v>99.34</v>
      </c>
      <c r="Q3577" t="s">
        <v>8315</v>
      </c>
      <c r="R3577" t="s">
        <v>8316</v>
      </c>
      <c r="S3577" s="9">
        <f t="shared" si="167"/>
        <v>42561.783877314811</v>
      </c>
    </row>
    <row r="3578" spans="1:19" ht="43.5" hidden="1" x14ac:dyDescent="0.3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165"/>
        <v>100</v>
      </c>
      <c r="P3578">
        <f t="shared" si="166"/>
        <v>20</v>
      </c>
      <c r="Q3578" t="s">
        <v>8315</v>
      </c>
      <c r="R3578" t="s">
        <v>8316</v>
      </c>
      <c r="S3578" s="9">
        <f t="shared" si="167"/>
        <v>42649.54923611111</v>
      </c>
    </row>
    <row r="3579" spans="1:19" ht="43.5" hidden="1" x14ac:dyDescent="0.3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165"/>
        <v>130</v>
      </c>
      <c r="P3579">
        <f t="shared" si="166"/>
        <v>28.89</v>
      </c>
      <c r="Q3579" t="s">
        <v>8315</v>
      </c>
      <c r="R3579" t="s">
        <v>8316</v>
      </c>
      <c r="S3579" s="9">
        <f t="shared" si="167"/>
        <v>42093.786840277782</v>
      </c>
    </row>
    <row r="3580" spans="1:19" ht="43.5" hidden="1" x14ac:dyDescent="0.3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165"/>
        <v>100</v>
      </c>
      <c r="P3580">
        <f t="shared" si="166"/>
        <v>40.549999999999997</v>
      </c>
      <c r="Q3580" t="s">
        <v>8315</v>
      </c>
      <c r="R3580" t="s">
        <v>8316</v>
      </c>
      <c r="S3580" s="9">
        <f t="shared" si="167"/>
        <v>42460.733530092592</v>
      </c>
    </row>
    <row r="3581" spans="1:19" ht="43.5" hidden="1" x14ac:dyDescent="0.3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165"/>
        <v>100</v>
      </c>
      <c r="P3581">
        <f t="shared" si="166"/>
        <v>35.71</v>
      </c>
      <c r="Q3581" t="s">
        <v>8315</v>
      </c>
      <c r="R3581" t="s">
        <v>8316</v>
      </c>
      <c r="S3581" s="9">
        <f t="shared" si="167"/>
        <v>42430.762222222227</v>
      </c>
    </row>
    <row r="3582" spans="1:19" ht="43.5" hidden="1" x14ac:dyDescent="0.3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165"/>
        <v>114</v>
      </c>
      <c r="P3582">
        <f t="shared" si="166"/>
        <v>37.96</v>
      </c>
      <c r="Q3582" t="s">
        <v>8315</v>
      </c>
      <c r="R3582" t="s">
        <v>8316</v>
      </c>
      <c r="S3582" s="9">
        <f t="shared" si="167"/>
        <v>42026.176180555558</v>
      </c>
    </row>
    <row r="3583" spans="1:19" ht="43.5" hidden="1" x14ac:dyDescent="0.3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165"/>
        <v>100</v>
      </c>
      <c r="P3583">
        <f t="shared" si="166"/>
        <v>33.33</v>
      </c>
      <c r="Q3583" t="s">
        <v>8315</v>
      </c>
      <c r="R3583" t="s">
        <v>8316</v>
      </c>
      <c r="S3583" s="9">
        <f t="shared" si="167"/>
        <v>41836.471180555556</v>
      </c>
    </row>
    <row r="3584" spans="1:19" ht="43.5" hidden="1" x14ac:dyDescent="0.3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165"/>
        <v>287</v>
      </c>
      <c r="P3584">
        <f t="shared" si="166"/>
        <v>58.57</v>
      </c>
      <c r="Q3584" t="s">
        <v>8315</v>
      </c>
      <c r="R3584" t="s">
        <v>8316</v>
      </c>
      <c r="S3584" s="9">
        <f t="shared" si="167"/>
        <v>42451.095856481479</v>
      </c>
    </row>
    <row r="3585" spans="1:19" ht="43.5" hidden="1" x14ac:dyDescent="0.3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165"/>
        <v>109</v>
      </c>
      <c r="P3585">
        <f t="shared" si="166"/>
        <v>135.63</v>
      </c>
      <c r="Q3585" t="s">
        <v>8315</v>
      </c>
      <c r="R3585" t="s">
        <v>8316</v>
      </c>
      <c r="S3585" s="9">
        <f t="shared" si="167"/>
        <v>42418.425983796296</v>
      </c>
    </row>
    <row r="3586" spans="1:19" ht="87" hidden="1" x14ac:dyDescent="0.3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ref="O3586:O3649" si="168">ROUND((E3586/D3586)*100,0)</f>
        <v>116</v>
      </c>
      <c r="P3586">
        <f t="shared" si="166"/>
        <v>30.94</v>
      </c>
      <c r="Q3586" t="s">
        <v>8315</v>
      </c>
      <c r="R3586" t="s">
        <v>8316</v>
      </c>
      <c r="S3586" s="9">
        <f t="shared" si="167"/>
        <v>42168.316481481481</v>
      </c>
    </row>
    <row r="3587" spans="1:19" ht="43.5" hidden="1" x14ac:dyDescent="0.3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si="168"/>
        <v>119</v>
      </c>
      <c r="P3587">
        <f t="shared" ref="P3587:P3650" si="169">IFERROR(ROUND(E3587/L3587,2),0)</f>
        <v>176.09</v>
      </c>
      <c r="Q3587" t="s">
        <v>8315</v>
      </c>
      <c r="R3587" t="s">
        <v>8316</v>
      </c>
      <c r="S3587" s="9">
        <f t="shared" ref="S3587:S3650" si="170">(((J3587/60)/60)/24)+DATE(1970,1,1)</f>
        <v>41964.716319444444</v>
      </c>
    </row>
    <row r="3588" spans="1:19" hidden="1" x14ac:dyDescent="0.3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168"/>
        <v>109</v>
      </c>
      <c r="P3588">
        <f t="shared" si="169"/>
        <v>151.97999999999999</v>
      </c>
      <c r="Q3588" t="s">
        <v>8315</v>
      </c>
      <c r="R3588" t="s">
        <v>8316</v>
      </c>
      <c r="S3588" s="9">
        <f t="shared" si="170"/>
        <v>42576.697569444441</v>
      </c>
    </row>
    <row r="3589" spans="1:19" ht="43.5" hidden="1" x14ac:dyDescent="0.3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168"/>
        <v>127</v>
      </c>
      <c r="P3589">
        <f t="shared" si="169"/>
        <v>22.61</v>
      </c>
      <c r="Q3589" t="s">
        <v>8315</v>
      </c>
      <c r="R3589" t="s">
        <v>8316</v>
      </c>
      <c r="S3589" s="9">
        <f t="shared" si="170"/>
        <v>42503.539976851855</v>
      </c>
    </row>
    <row r="3590" spans="1:19" ht="43.5" hidden="1" x14ac:dyDescent="0.3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168"/>
        <v>101</v>
      </c>
      <c r="P3590">
        <f t="shared" si="169"/>
        <v>18.27</v>
      </c>
      <c r="Q3590" t="s">
        <v>8315</v>
      </c>
      <c r="R3590" t="s">
        <v>8316</v>
      </c>
      <c r="S3590" s="9">
        <f t="shared" si="170"/>
        <v>42101.828819444447</v>
      </c>
    </row>
    <row r="3591" spans="1:19" ht="43.5" hidden="1" x14ac:dyDescent="0.3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168"/>
        <v>128</v>
      </c>
      <c r="P3591">
        <f t="shared" si="169"/>
        <v>82.26</v>
      </c>
      <c r="Q3591" t="s">
        <v>8315</v>
      </c>
      <c r="R3591" t="s">
        <v>8316</v>
      </c>
      <c r="S3591" s="9">
        <f t="shared" si="170"/>
        <v>42125.647534722222</v>
      </c>
    </row>
    <row r="3592" spans="1:19" ht="58" hidden="1" x14ac:dyDescent="0.3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168"/>
        <v>100</v>
      </c>
      <c r="P3592">
        <f t="shared" si="169"/>
        <v>68.53</v>
      </c>
      <c r="Q3592" t="s">
        <v>8315</v>
      </c>
      <c r="R3592" t="s">
        <v>8316</v>
      </c>
      <c r="S3592" s="9">
        <f t="shared" si="170"/>
        <v>41902.333726851852</v>
      </c>
    </row>
    <row r="3593" spans="1:19" ht="43.5" hidden="1" x14ac:dyDescent="0.3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168"/>
        <v>175</v>
      </c>
      <c r="P3593">
        <f t="shared" si="169"/>
        <v>68.06</v>
      </c>
      <c r="Q3593" t="s">
        <v>8315</v>
      </c>
      <c r="R3593" t="s">
        <v>8316</v>
      </c>
      <c r="S3593" s="9">
        <f t="shared" si="170"/>
        <v>42003.948425925926</v>
      </c>
    </row>
    <row r="3594" spans="1:19" ht="43.5" hidden="1" x14ac:dyDescent="0.3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168"/>
        <v>127</v>
      </c>
      <c r="P3594">
        <f t="shared" si="169"/>
        <v>72.709999999999994</v>
      </c>
      <c r="Q3594" t="s">
        <v>8315</v>
      </c>
      <c r="R3594" t="s">
        <v>8316</v>
      </c>
      <c r="S3594" s="9">
        <f t="shared" si="170"/>
        <v>41988.829942129625</v>
      </c>
    </row>
    <row r="3595" spans="1:19" ht="43.5" hidden="1" x14ac:dyDescent="0.3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168"/>
        <v>111</v>
      </c>
      <c r="P3595">
        <f t="shared" si="169"/>
        <v>77.19</v>
      </c>
      <c r="Q3595" t="s">
        <v>8315</v>
      </c>
      <c r="R3595" t="s">
        <v>8316</v>
      </c>
      <c r="S3595" s="9">
        <f t="shared" si="170"/>
        <v>41974.898599537039</v>
      </c>
    </row>
    <row r="3596" spans="1:19" ht="58" hidden="1" x14ac:dyDescent="0.3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168"/>
        <v>126</v>
      </c>
      <c r="P3596">
        <f t="shared" si="169"/>
        <v>55.97</v>
      </c>
      <c r="Q3596" t="s">
        <v>8315</v>
      </c>
      <c r="R3596" t="s">
        <v>8316</v>
      </c>
      <c r="S3596" s="9">
        <f t="shared" si="170"/>
        <v>42592.066921296297</v>
      </c>
    </row>
    <row r="3597" spans="1:19" ht="29" hidden="1" x14ac:dyDescent="0.3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168"/>
        <v>119</v>
      </c>
      <c r="P3597">
        <f t="shared" si="169"/>
        <v>49.69</v>
      </c>
      <c r="Q3597" t="s">
        <v>8315</v>
      </c>
      <c r="R3597" t="s">
        <v>8316</v>
      </c>
      <c r="S3597" s="9">
        <f t="shared" si="170"/>
        <v>42050.008368055554</v>
      </c>
    </row>
    <row r="3598" spans="1:19" ht="43.5" hidden="1" x14ac:dyDescent="0.3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168"/>
        <v>108</v>
      </c>
      <c r="P3598">
        <f t="shared" si="169"/>
        <v>79</v>
      </c>
      <c r="Q3598" t="s">
        <v>8315</v>
      </c>
      <c r="R3598" t="s">
        <v>8316</v>
      </c>
      <c r="S3598" s="9">
        <f t="shared" si="170"/>
        <v>41856.715069444443</v>
      </c>
    </row>
    <row r="3599" spans="1:19" ht="29" hidden="1" x14ac:dyDescent="0.3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168"/>
        <v>103</v>
      </c>
      <c r="P3599">
        <f t="shared" si="169"/>
        <v>77.73</v>
      </c>
      <c r="Q3599" t="s">
        <v>8315</v>
      </c>
      <c r="R3599" t="s">
        <v>8316</v>
      </c>
      <c r="S3599" s="9">
        <f t="shared" si="170"/>
        <v>42417.585532407407</v>
      </c>
    </row>
    <row r="3600" spans="1:19" ht="43.5" hidden="1" x14ac:dyDescent="0.3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168"/>
        <v>110</v>
      </c>
      <c r="P3600">
        <f t="shared" si="169"/>
        <v>40.78</v>
      </c>
      <c r="Q3600" t="s">
        <v>8315</v>
      </c>
      <c r="R3600" t="s">
        <v>8316</v>
      </c>
      <c r="S3600" s="9">
        <f t="shared" si="170"/>
        <v>41866.79886574074</v>
      </c>
    </row>
    <row r="3601" spans="1:19" ht="43.5" hidden="1" x14ac:dyDescent="0.3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168"/>
        <v>202</v>
      </c>
      <c r="P3601">
        <f t="shared" si="169"/>
        <v>59.41</v>
      </c>
      <c r="Q3601" t="s">
        <v>8315</v>
      </c>
      <c r="R3601" t="s">
        <v>8316</v>
      </c>
      <c r="S3601" s="9">
        <f t="shared" si="170"/>
        <v>42220.79487268519</v>
      </c>
    </row>
    <row r="3602" spans="1:19" ht="29" hidden="1" x14ac:dyDescent="0.3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168"/>
        <v>130</v>
      </c>
      <c r="P3602">
        <f t="shared" si="169"/>
        <v>3.25</v>
      </c>
      <c r="Q3602" t="s">
        <v>8315</v>
      </c>
      <c r="R3602" t="s">
        <v>8316</v>
      </c>
      <c r="S3602" s="9">
        <f t="shared" si="170"/>
        <v>42628.849120370374</v>
      </c>
    </row>
    <row r="3603" spans="1:19" ht="43.5" hidden="1" x14ac:dyDescent="0.3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168"/>
        <v>104</v>
      </c>
      <c r="P3603">
        <f t="shared" si="169"/>
        <v>39.380000000000003</v>
      </c>
      <c r="Q3603" t="s">
        <v>8315</v>
      </c>
      <c r="R3603" t="s">
        <v>8316</v>
      </c>
      <c r="S3603" s="9">
        <f t="shared" si="170"/>
        <v>41990.99863425926</v>
      </c>
    </row>
    <row r="3604" spans="1:19" ht="58" hidden="1" x14ac:dyDescent="0.3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168"/>
        <v>100</v>
      </c>
      <c r="P3604">
        <f t="shared" si="169"/>
        <v>81.67</v>
      </c>
      <c r="Q3604" t="s">
        <v>8315</v>
      </c>
      <c r="R3604" t="s">
        <v>8316</v>
      </c>
      <c r="S3604" s="9">
        <f t="shared" si="170"/>
        <v>42447.894432870366</v>
      </c>
    </row>
    <row r="3605" spans="1:19" ht="43.5" hidden="1" x14ac:dyDescent="0.3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168"/>
        <v>171</v>
      </c>
      <c r="P3605">
        <f t="shared" si="169"/>
        <v>44.91</v>
      </c>
      <c r="Q3605" t="s">
        <v>8315</v>
      </c>
      <c r="R3605" t="s">
        <v>8316</v>
      </c>
      <c r="S3605" s="9">
        <f t="shared" si="170"/>
        <v>42283.864351851851</v>
      </c>
    </row>
    <row r="3606" spans="1:19" ht="43.5" hidden="1" x14ac:dyDescent="0.3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168"/>
        <v>113</v>
      </c>
      <c r="P3606">
        <f t="shared" si="169"/>
        <v>49.06</v>
      </c>
      <c r="Q3606" t="s">
        <v>8315</v>
      </c>
      <c r="R3606" t="s">
        <v>8316</v>
      </c>
      <c r="S3606" s="9">
        <f t="shared" si="170"/>
        <v>42483.015694444446</v>
      </c>
    </row>
    <row r="3607" spans="1:19" ht="58" hidden="1" x14ac:dyDescent="0.3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168"/>
        <v>184</v>
      </c>
      <c r="P3607">
        <f t="shared" si="169"/>
        <v>30.67</v>
      </c>
      <c r="Q3607" t="s">
        <v>8315</v>
      </c>
      <c r="R3607" t="s">
        <v>8316</v>
      </c>
      <c r="S3607" s="9">
        <f t="shared" si="170"/>
        <v>42383.793124999997</v>
      </c>
    </row>
    <row r="3608" spans="1:19" ht="43.5" hidden="1" x14ac:dyDescent="0.3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168"/>
        <v>130</v>
      </c>
      <c r="P3608">
        <f t="shared" si="169"/>
        <v>61.06</v>
      </c>
      <c r="Q3608" t="s">
        <v>8315</v>
      </c>
      <c r="R3608" t="s">
        <v>8316</v>
      </c>
      <c r="S3608" s="9">
        <f t="shared" si="170"/>
        <v>42566.604826388888</v>
      </c>
    </row>
    <row r="3609" spans="1:19" ht="29" hidden="1" x14ac:dyDescent="0.3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168"/>
        <v>105</v>
      </c>
      <c r="P3609">
        <f t="shared" si="169"/>
        <v>29</v>
      </c>
      <c r="Q3609" t="s">
        <v>8315</v>
      </c>
      <c r="R3609" t="s">
        <v>8316</v>
      </c>
      <c r="S3609" s="9">
        <f t="shared" si="170"/>
        <v>42338.963912037041</v>
      </c>
    </row>
    <row r="3610" spans="1:19" ht="43.5" hidden="1" x14ac:dyDescent="0.3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168"/>
        <v>100</v>
      </c>
      <c r="P3610">
        <f t="shared" si="169"/>
        <v>29.63</v>
      </c>
      <c r="Q3610" t="s">
        <v>8315</v>
      </c>
      <c r="R3610" t="s">
        <v>8316</v>
      </c>
      <c r="S3610" s="9">
        <f t="shared" si="170"/>
        <v>42506.709375000006</v>
      </c>
    </row>
    <row r="3611" spans="1:19" ht="43.5" hidden="1" x14ac:dyDescent="0.3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168"/>
        <v>153</v>
      </c>
      <c r="P3611">
        <f t="shared" si="169"/>
        <v>143.1</v>
      </c>
      <c r="Q3611" t="s">
        <v>8315</v>
      </c>
      <c r="R3611" t="s">
        <v>8316</v>
      </c>
      <c r="S3611" s="9">
        <f t="shared" si="170"/>
        <v>42429.991724537031</v>
      </c>
    </row>
    <row r="3612" spans="1:19" ht="43.5" hidden="1" x14ac:dyDescent="0.3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168"/>
        <v>162</v>
      </c>
      <c r="P3612">
        <f t="shared" si="169"/>
        <v>52.35</v>
      </c>
      <c r="Q3612" t="s">
        <v>8315</v>
      </c>
      <c r="R3612" t="s">
        <v>8316</v>
      </c>
      <c r="S3612" s="9">
        <f t="shared" si="170"/>
        <v>42203.432129629626</v>
      </c>
    </row>
    <row r="3613" spans="1:19" ht="43.5" hidden="1" x14ac:dyDescent="0.3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168"/>
        <v>136</v>
      </c>
      <c r="P3613">
        <f t="shared" si="169"/>
        <v>66.67</v>
      </c>
      <c r="Q3613" t="s">
        <v>8315</v>
      </c>
      <c r="R3613" t="s">
        <v>8316</v>
      </c>
      <c r="S3613" s="9">
        <f t="shared" si="170"/>
        <v>42072.370381944449</v>
      </c>
    </row>
    <row r="3614" spans="1:19" ht="43.5" hidden="1" x14ac:dyDescent="0.3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168"/>
        <v>144</v>
      </c>
      <c r="P3614">
        <f t="shared" si="169"/>
        <v>126.67</v>
      </c>
      <c r="Q3614" t="s">
        <v>8315</v>
      </c>
      <c r="R3614" t="s">
        <v>8316</v>
      </c>
      <c r="S3614" s="9">
        <f t="shared" si="170"/>
        <v>41789.726979166669</v>
      </c>
    </row>
    <row r="3615" spans="1:19" ht="43.5" hidden="1" x14ac:dyDescent="0.3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168"/>
        <v>100</v>
      </c>
      <c r="P3615">
        <f t="shared" si="169"/>
        <v>62.5</v>
      </c>
      <c r="Q3615" t="s">
        <v>8315</v>
      </c>
      <c r="R3615" t="s">
        <v>8316</v>
      </c>
      <c r="S3615" s="9">
        <f t="shared" si="170"/>
        <v>41788.58997685185</v>
      </c>
    </row>
    <row r="3616" spans="1:19" ht="43.5" hidden="1" x14ac:dyDescent="0.3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168"/>
        <v>101</v>
      </c>
      <c r="P3616">
        <f t="shared" si="169"/>
        <v>35.49</v>
      </c>
      <c r="Q3616" t="s">
        <v>8315</v>
      </c>
      <c r="R3616" t="s">
        <v>8316</v>
      </c>
      <c r="S3616" s="9">
        <f t="shared" si="170"/>
        <v>42144.041851851856</v>
      </c>
    </row>
    <row r="3617" spans="1:19" ht="43.5" hidden="1" x14ac:dyDescent="0.3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168"/>
        <v>107</v>
      </c>
      <c r="P3617">
        <f t="shared" si="169"/>
        <v>37.08</v>
      </c>
      <c r="Q3617" t="s">
        <v>8315</v>
      </c>
      <c r="R3617" t="s">
        <v>8316</v>
      </c>
      <c r="S3617" s="9">
        <f t="shared" si="170"/>
        <v>42318.593703703707</v>
      </c>
    </row>
    <row r="3618" spans="1:19" ht="58" hidden="1" x14ac:dyDescent="0.3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168"/>
        <v>125</v>
      </c>
      <c r="P3618">
        <f t="shared" si="169"/>
        <v>69.33</v>
      </c>
      <c r="Q3618" t="s">
        <v>8315</v>
      </c>
      <c r="R3618" t="s">
        <v>8316</v>
      </c>
      <c r="S3618" s="9">
        <f t="shared" si="170"/>
        <v>42052.949814814812</v>
      </c>
    </row>
    <row r="3619" spans="1:19" ht="43.5" hidden="1" x14ac:dyDescent="0.3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168"/>
        <v>119</v>
      </c>
      <c r="P3619">
        <f t="shared" si="169"/>
        <v>17.25</v>
      </c>
      <c r="Q3619" t="s">
        <v>8315</v>
      </c>
      <c r="R3619" t="s">
        <v>8316</v>
      </c>
      <c r="S3619" s="9">
        <f t="shared" si="170"/>
        <v>42779.610289351855</v>
      </c>
    </row>
    <row r="3620" spans="1:19" ht="43.5" hidden="1" x14ac:dyDescent="0.3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168"/>
        <v>101</v>
      </c>
      <c r="P3620">
        <f t="shared" si="169"/>
        <v>36.07</v>
      </c>
      <c r="Q3620" t="s">
        <v>8315</v>
      </c>
      <c r="R3620" t="s">
        <v>8316</v>
      </c>
      <c r="S3620" s="9">
        <f t="shared" si="170"/>
        <v>42128.627893518518</v>
      </c>
    </row>
    <row r="3621" spans="1:19" ht="43.5" hidden="1" x14ac:dyDescent="0.3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168"/>
        <v>113</v>
      </c>
      <c r="P3621">
        <f t="shared" si="169"/>
        <v>66.47</v>
      </c>
      <c r="Q3621" t="s">
        <v>8315</v>
      </c>
      <c r="R3621" t="s">
        <v>8316</v>
      </c>
      <c r="S3621" s="9">
        <f t="shared" si="170"/>
        <v>42661.132245370376</v>
      </c>
    </row>
    <row r="3622" spans="1:19" ht="43.5" hidden="1" x14ac:dyDescent="0.3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168"/>
        <v>105</v>
      </c>
      <c r="P3622">
        <f t="shared" si="169"/>
        <v>56.07</v>
      </c>
      <c r="Q3622" t="s">
        <v>8315</v>
      </c>
      <c r="R3622" t="s">
        <v>8316</v>
      </c>
      <c r="S3622" s="9">
        <f t="shared" si="170"/>
        <v>42037.938206018516</v>
      </c>
    </row>
    <row r="3623" spans="1:19" ht="43.5" hidden="1" x14ac:dyDescent="0.3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168"/>
        <v>110</v>
      </c>
      <c r="P3623">
        <f t="shared" si="169"/>
        <v>47.03</v>
      </c>
      <c r="Q3623" t="s">
        <v>8315</v>
      </c>
      <c r="R3623" t="s">
        <v>8316</v>
      </c>
      <c r="S3623" s="9">
        <f t="shared" si="170"/>
        <v>42619.935694444444</v>
      </c>
    </row>
    <row r="3624" spans="1:19" ht="29" hidden="1" x14ac:dyDescent="0.3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168"/>
        <v>100</v>
      </c>
      <c r="P3624">
        <f t="shared" si="169"/>
        <v>47.67</v>
      </c>
      <c r="Q3624" t="s">
        <v>8315</v>
      </c>
      <c r="R3624" t="s">
        <v>8316</v>
      </c>
      <c r="S3624" s="9">
        <f t="shared" si="170"/>
        <v>41877.221886574072</v>
      </c>
    </row>
    <row r="3625" spans="1:19" ht="29" hidden="1" x14ac:dyDescent="0.3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168"/>
        <v>120</v>
      </c>
      <c r="P3625">
        <f t="shared" si="169"/>
        <v>88.24</v>
      </c>
      <c r="Q3625" t="s">
        <v>8315</v>
      </c>
      <c r="R3625" t="s">
        <v>8316</v>
      </c>
      <c r="S3625" s="9">
        <f t="shared" si="170"/>
        <v>41828.736921296295</v>
      </c>
    </row>
    <row r="3626" spans="1:19" ht="72.5" hidden="1" x14ac:dyDescent="0.3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168"/>
        <v>105</v>
      </c>
      <c r="P3626">
        <f t="shared" si="169"/>
        <v>80.72</v>
      </c>
      <c r="Q3626" t="s">
        <v>8315</v>
      </c>
      <c r="R3626" t="s">
        <v>8316</v>
      </c>
      <c r="S3626" s="9">
        <f t="shared" si="170"/>
        <v>42545.774189814809</v>
      </c>
    </row>
    <row r="3627" spans="1:19" ht="58" hidden="1" x14ac:dyDescent="0.3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168"/>
        <v>103</v>
      </c>
      <c r="P3627">
        <f t="shared" si="169"/>
        <v>39.49</v>
      </c>
      <c r="Q3627" t="s">
        <v>8315</v>
      </c>
      <c r="R3627" t="s">
        <v>8316</v>
      </c>
      <c r="S3627" s="9">
        <f t="shared" si="170"/>
        <v>42157.652511574073</v>
      </c>
    </row>
    <row r="3628" spans="1:19" ht="43.5" hidden="1" x14ac:dyDescent="0.3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168"/>
        <v>102</v>
      </c>
      <c r="P3628">
        <f t="shared" si="169"/>
        <v>84.85</v>
      </c>
      <c r="Q3628" t="s">
        <v>8315</v>
      </c>
      <c r="R3628" t="s">
        <v>8316</v>
      </c>
      <c r="S3628" s="9">
        <f t="shared" si="170"/>
        <v>41846.667326388888</v>
      </c>
    </row>
    <row r="3629" spans="1:19" ht="43.5" hidden="1" x14ac:dyDescent="0.3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168"/>
        <v>100</v>
      </c>
      <c r="P3629">
        <f t="shared" si="169"/>
        <v>68.97</v>
      </c>
      <c r="Q3629" t="s">
        <v>8315</v>
      </c>
      <c r="R3629" t="s">
        <v>8316</v>
      </c>
      <c r="S3629" s="9">
        <f t="shared" si="170"/>
        <v>42460.741747685184</v>
      </c>
    </row>
    <row r="3630" spans="1:19" ht="43.5" x14ac:dyDescent="0.3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168"/>
        <v>0</v>
      </c>
      <c r="P3630">
        <f t="shared" si="169"/>
        <v>0</v>
      </c>
      <c r="Q3630" t="s">
        <v>8315</v>
      </c>
      <c r="R3630" t="s">
        <v>8357</v>
      </c>
      <c r="S3630" s="9">
        <f t="shared" si="170"/>
        <v>42291.833287037036</v>
      </c>
    </row>
    <row r="3631" spans="1:19" ht="58" hidden="1" x14ac:dyDescent="0.3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168"/>
        <v>0</v>
      </c>
      <c r="P3631">
        <f t="shared" si="169"/>
        <v>1</v>
      </c>
      <c r="Q3631" t="s">
        <v>8315</v>
      </c>
      <c r="R3631" t="s">
        <v>8357</v>
      </c>
      <c r="S3631" s="9">
        <f t="shared" si="170"/>
        <v>42437.094490740739</v>
      </c>
    </row>
    <row r="3632" spans="1:19" ht="43.5" hidden="1" x14ac:dyDescent="0.3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168"/>
        <v>0</v>
      </c>
      <c r="P3632">
        <f t="shared" si="169"/>
        <v>1</v>
      </c>
      <c r="Q3632" t="s">
        <v>8315</v>
      </c>
      <c r="R3632" t="s">
        <v>8357</v>
      </c>
      <c r="S3632" s="9">
        <f t="shared" si="170"/>
        <v>41942.84710648148</v>
      </c>
    </row>
    <row r="3633" spans="1:19" ht="58" x14ac:dyDescent="0.3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168"/>
        <v>51</v>
      </c>
      <c r="P3633">
        <f t="shared" si="169"/>
        <v>147.88</v>
      </c>
      <c r="Q3633" t="s">
        <v>8315</v>
      </c>
      <c r="R3633" t="s">
        <v>8357</v>
      </c>
      <c r="S3633" s="9">
        <f t="shared" si="170"/>
        <v>41880.753437499996</v>
      </c>
    </row>
    <row r="3634" spans="1:19" ht="43.5" hidden="1" x14ac:dyDescent="0.3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168"/>
        <v>20</v>
      </c>
      <c r="P3634">
        <f t="shared" si="169"/>
        <v>100</v>
      </c>
      <c r="Q3634" t="s">
        <v>8315</v>
      </c>
      <c r="R3634" t="s">
        <v>8357</v>
      </c>
      <c r="S3634" s="9">
        <f t="shared" si="170"/>
        <v>41946.936909722222</v>
      </c>
    </row>
    <row r="3635" spans="1:19" ht="43.5" x14ac:dyDescent="0.3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168"/>
        <v>35</v>
      </c>
      <c r="P3635">
        <f t="shared" si="169"/>
        <v>56.84</v>
      </c>
      <c r="Q3635" t="s">
        <v>8315</v>
      </c>
      <c r="R3635" t="s">
        <v>8357</v>
      </c>
      <c r="S3635" s="9">
        <f t="shared" si="170"/>
        <v>42649.623460648145</v>
      </c>
    </row>
    <row r="3636" spans="1:19" ht="43.5" hidden="1" x14ac:dyDescent="0.3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168"/>
        <v>4</v>
      </c>
      <c r="P3636">
        <f t="shared" si="169"/>
        <v>176.94</v>
      </c>
      <c r="Q3636" t="s">
        <v>8315</v>
      </c>
      <c r="R3636" t="s">
        <v>8357</v>
      </c>
      <c r="S3636" s="9">
        <f t="shared" si="170"/>
        <v>42701.166365740741</v>
      </c>
    </row>
    <row r="3637" spans="1:19" ht="29" x14ac:dyDescent="0.3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168"/>
        <v>36</v>
      </c>
      <c r="P3637">
        <f t="shared" si="169"/>
        <v>127.6</v>
      </c>
      <c r="Q3637" t="s">
        <v>8315</v>
      </c>
      <c r="R3637" t="s">
        <v>8357</v>
      </c>
      <c r="S3637" s="9">
        <f t="shared" si="170"/>
        <v>42450.88282407407</v>
      </c>
    </row>
    <row r="3638" spans="1:19" ht="43.5" x14ac:dyDescent="0.3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168"/>
        <v>0</v>
      </c>
      <c r="P3638">
        <f t="shared" si="169"/>
        <v>0</v>
      </c>
      <c r="Q3638" t="s">
        <v>8315</v>
      </c>
      <c r="R3638" t="s">
        <v>8357</v>
      </c>
      <c r="S3638" s="9">
        <f t="shared" si="170"/>
        <v>42226.694780092599</v>
      </c>
    </row>
    <row r="3639" spans="1:19" ht="58" x14ac:dyDescent="0.3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168"/>
        <v>31</v>
      </c>
      <c r="P3639">
        <f t="shared" si="169"/>
        <v>66.14</v>
      </c>
      <c r="Q3639" t="s">
        <v>8315</v>
      </c>
      <c r="R3639" t="s">
        <v>8357</v>
      </c>
      <c r="S3639" s="9">
        <f t="shared" si="170"/>
        <v>41975.700636574074</v>
      </c>
    </row>
    <row r="3640" spans="1:19" ht="29" hidden="1" x14ac:dyDescent="0.3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168"/>
        <v>7</v>
      </c>
      <c r="P3640">
        <f t="shared" si="169"/>
        <v>108</v>
      </c>
      <c r="Q3640" t="s">
        <v>8315</v>
      </c>
      <c r="R3640" t="s">
        <v>8357</v>
      </c>
      <c r="S3640" s="9">
        <f t="shared" si="170"/>
        <v>42053.672824074078</v>
      </c>
    </row>
    <row r="3641" spans="1:19" ht="43.5" x14ac:dyDescent="0.3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168"/>
        <v>0</v>
      </c>
      <c r="P3641">
        <f t="shared" si="169"/>
        <v>1</v>
      </c>
      <c r="Q3641" t="s">
        <v>8315</v>
      </c>
      <c r="R3641" t="s">
        <v>8357</v>
      </c>
      <c r="S3641" s="9">
        <f t="shared" si="170"/>
        <v>42590.677152777775</v>
      </c>
    </row>
    <row r="3642" spans="1:19" ht="72.5" x14ac:dyDescent="0.3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168"/>
        <v>6</v>
      </c>
      <c r="P3642">
        <f t="shared" si="169"/>
        <v>18.329999999999998</v>
      </c>
      <c r="Q3642" t="s">
        <v>8315</v>
      </c>
      <c r="R3642" t="s">
        <v>8357</v>
      </c>
      <c r="S3642" s="9">
        <f t="shared" si="170"/>
        <v>42104.781597222223</v>
      </c>
    </row>
    <row r="3643" spans="1:19" ht="43.5" x14ac:dyDescent="0.3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168"/>
        <v>0</v>
      </c>
      <c r="P3643">
        <f t="shared" si="169"/>
        <v>0</v>
      </c>
      <c r="Q3643" t="s">
        <v>8315</v>
      </c>
      <c r="R3643" t="s">
        <v>8357</v>
      </c>
      <c r="S3643" s="9">
        <f t="shared" si="170"/>
        <v>41899.627071759263</v>
      </c>
    </row>
    <row r="3644" spans="1:19" ht="58" hidden="1" x14ac:dyDescent="0.35">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168"/>
        <v>2</v>
      </c>
      <c r="P3644">
        <f t="shared" si="169"/>
        <v>7.5</v>
      </c>
      <c r="Q3644" t="s">
        <v>8315</v>
      </c>
      <c r="R3644" t="s">
        <v>8357</v>
      </c>
      <c r="S3644" s="9">
        <f t="shared" si="170"/>
        <v>42297.816284722227</v>
      </c>
    </row>
    <row r="3645" spans="1:19" ht="43.5" x14ac:dyDescent="0.3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168"/>
        <v>0</v>
      </c>
      <c r="P3645">
        <f t="shared" si="169"/>
        <v>0</v>
      </c>
      <c r="Q3645" t="s">
        <v>8315</v>
      </c>
      <c r="R3645" t="s">
        <v>8357</v>
      </c>
      <c r="S3645" s="9">
        <f t="shared" si="170"/>
        <v>42285.143969907411</v>
      </c>
    </row>
    <row r="3646" spans="1:19" ht="43.5" x14ac:dyDescent="0.3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168"/>
        <v>16</v>
      </c>
      <c r="P3646">
        <f t="shared" si="169"/>
        <v>68.42</v>
      </c>
      <c r="Q3646" t="s">
        <v>8315</v>
      </c>
      <c r="R3646" t="s">
        <v>8357</v>
      </c>
      <c r="S3646" s="9">
        <f t="shared" si="170"/>
        <v>42409.241747685184</v>
      </c>
    </row>
    <row r="3647" spans="1:19" ht="43.5" hidden="1" x14ac:dyDescent="0.3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168"/>
        <v>0</v>
      </c>
      <c r="P3647">
        <f t="shared" si="169"/>
        <v>1</v>
      </c>
      <c r="Q3647" t="s">
        <v>8315</v>
      </c>
      <c r="R3647" t="s">
        <v>8357</v>
      </c>
      <c r="S3647" s="9">
        <f t="shared" si="170"/>
        <v>42665.970347222217</v>
      </c>
    </row>
    <row r="3648" spans="1:19" ht="43.5" x14ac:dyDescent="0.3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168"/>
        <v>5</v>
      </c>
      <c r="P3648">
        <f t="shared" si="169"/>
        <v>60.13</v>
      </c>
      <c r="Q3648" t="s">
        <v>8315</v>
      </c>
      <c r="R3648" t="s">
        <v>8357</v>
      </c>
      <c r="S3648" s="9">
        <f t="shared" si="170"/>
        <v>42140.421319444446</v>
      </c>
    </row>
    <row r="3649" spans="1:19" ht="43.5" hidden="1" x14ac:dyDescent="0.3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168"/>
        <v>6</v>
      </c>
      <c r="P3649">
        <f t="shared" si="169"/>
        <v>15</v>
      </c>
      <c r="Q3649" t="s">
        <v>8315</v>
      </c>
      <c r="R3649" t="s">
        <v>8357</v>
      </c>
      <c r="S3649" s="9">
        <f t="shared" si="170"/>
        <v>42598.749155092592</v>
      </c>
    </row>
    <row r="3650" spans="1:19" ht="29" hidden="1" x14ac:dyDescent="0.3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ref="O3650:O3713" si="171">ROUND((E3650/D3650)*100,0)</f>
        <v>100</v>
      </c>
      <c r="P3650">
        <f t="shared" si="169"/>
        <v>550.04</v>
      </c>
      <c r="Q3650" t="s">
        <v>8315</v>
      </c>
      <c r="R3650" t="s">
        <v>8316</v>
      </c>
      <c r="S3650" s="9">
        <f t="shared" si="170"/>
        <v>41887.292187500003</v>
      </c>
    </row>
    <row r="3651" spans="1:19" ht="43.5" hidden="1" x14ac:dyDescent="0.3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si="171"/>
        <v>104</v>
      </c>
      <c r="P3651">
        <f t="shared" ref="P3651:P3714" si="172">IFERROR(ROUND(E3651/L3651,2),0)</f>
        <v>97.5</v>
      </c>
      <c r="Q3651" t="s">
        <v>8315</v>
      </c>
      <c r="R3651" t="s">
        <v>8316</v>
      </c>
      <c r="S3651" s="9">
        <f t="shared" ref="S3651:S3714" si="173">(((J3651/60)/60)/24)+DATE(1970,1,1)</f>
        <v>41780.712893518517</v>
      </c>
    </row>
    <row r="3652" spans="1:19" ht="43.5" hidden="1" x14ac:dyDescent="0.3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171"/>
        <v>100</v>
      </c>
      <c r="P3652">
        <f t="shared" si="172"/>
        <v>29.41</v>
      </c>
      <c r="Q3652" t="s">
        <v>8315</v>
      </c>
      <c r="R3652" t="s">
        <v>8316</v>
      </c>
      <c r="S3652" s="9">
        <f t="shared" si="173"/>
        <v>42381.478981481487</v>
      </c>
    </row>
    <row r="3653" spans="1:19" ht="43.5" hidden="1" x14ac:dyDescent="0.3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171"/>
        <v>104</v>
      </c>
      <c r="P3653">
        <f t="shared" si="172"/>
        <v>57.78</v>
      </c>
      <c r="Q3653" t="s">
        <v>8315</v>
      </c>
      <c r="R3653" t="s">
        <v>8316</v>
      </c>
      <c r="S3653" s="9">
        <f t="shared" si="173"/>
        <v>41828.646319444444</v>
      </c>
    </row>
    <row r="3654" spans="1:19" ht="43.5" hidden="1" x14ac:dyDescent="0.3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171"/>
        <v>251</v>
      </c>
      <c r="P3654">
        <f t="shared" si="172"/>
        <v>44.24</v>
      </c>
      <c r="Q3654" t="s">
        <v>8315</v>
      </c>
      <c r="R3654" t="s">
        <v>8316</v>
      </c>
      <c r="S3654" s="9">
        <f t="shared" si="173"/>
        <v>42596.644699074073</v>
      </c>
    </row>
    <row r="3655" spans="1:19" ht="58" hidden="1" x14ac:dyDescent="0.3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171"/>
        <v>101</v>
      </c>
      <c r="P3655">
        <f t="shared" si="172"/>
        <v>60.91</v>
      </c>
      <c r="Q3655" t="s">
        <v>8315</v>
      </c>
      <c r="R3655" t="s">
        <v>8316</v>
      </c>
      <c r="S3655" s="9">
        <f t="shared" si="173"/>
        <v>42191.363506944443</v>
      </c>
    </row>
    <row r="3656" spans="1:19" ht="58" hidden="1" x14ac:dyDescent="0.3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171"/>
        <v>174</v>
      </c>
      <c r="P3656">
        <f t="shared" si="172"/>
        <v>68.84</v>
      </c>
      <c r="Q3656" t="s">
        <v>8315</v>
      </c>
      <c r="R3656" t="s">
        <v>8316</v>
      </c>
      <c r="S3656" s="9">
        <f t="shared" si="173"/>
        <v>42440.416504629626</v>
      </c>
    </row>
    <row r="3657" spans="1:19" ht="58" hidden="1" x14ac:dyDescent="0.3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171"/>
        <v>116</v>
      </c>
      <c r="P3657">
        <f t="shared" si="172"/>
        <v>73.58</v>
      </c>
      <c r="Q3657" t="s">
        <v>8315</v>
      </c>
      <c r="R3657" t="s">
        <v>8316</v>
      </c>
      <c r="S3657" s="9">
        <f t="shared" si="173"/>
        <v>42173.803217592591</v>
      </c>
    </row>
    <row r="3658" spans="1:19" ht="43.5" hidden="1" x14ac:dyDescent="0.3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171"/>
        <v>106</v>
      </c>
      <c r="P3658">
        <f t="shared" si="172"/>
        <v>115.02</v>
      </c>
      <c r="Q3658" t="s">
        <v>8315</v>
      </c>
      <c r="R3658" t="s">
        <v>8316</v>
      </c>
      <c r="S3658" s="9">
        <f t="shared" si="173"/>
        <v>42737.910138888896</v>
      </c>
    </row>
    <row r="3659" spans="1:19" ht="58" hidden="1" x14ac:dyDescent="0.3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171"/>
        <v>111</v>
      </c>
      <c r="P3659">
        <f t="shared" si="172"/>
        <v>110.75</v>
      </c>
      <c r="Q3659" t="s">
        <v>8315</v>
      </c>
      <c r="R3659" t="s">
        <v>8316</v>
      </c>
      <c r="S3659" s="9">
        <f t="shared" si="173"/>
        <v>42499.629849537043</v>
      </c>
    </row>
    <row r="3660" spans="1:19" ht="29" hidden="1" x14ac:dyDescent="0.3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171"/>
        <v>101</v>
      </c>
      <c r="P3660">
        <f t="shared" si="172"/>
        <v>75.5</v>
      </c>
      <c r="Q3660" t="s">
        <v>8315</v>
      </c>
      <c r="R3660" t="s">
        <v>8316</v>
      </c>
      <c r="S3660" s="9">
        <f t="shared" si="173"/>
        <v>41775.858564814815</v>
      </c>
    </row>
    <row r="3661" spans="1:19" ht="43.5" hidden="1" x14ac:dyDescent="0.3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171"/>
        <v>102</v>
      </c>
      <c r="P3661">
        <f t="shared" si="172"/>
        <v>235.46</v>
      </c>
      <c r="Q3661" t="s">
        <v>8315</v>
      </c>
      <c r="R3661" t="s">
        <v>8316</v>
      </c>
      <c r="S3661" s="9">
        <f t="shared" si="173"/>
        <v>42055.277199074073</v>
      </c>
    </row>
    <row r="3662" spans="1:19" ht="58" hidden="1" x14ac:dyDescent="0.3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171"/>
        <v>100</v>
      </c>
      <c r="P3662">
        <f t="shared" si="172"/>
        <v>11.36</v>
      </c>
      <c r="Q3662" t="s">
        <v>8315</v>
      </c>
      <c r="R3662" t="s">
        <v>8316</v>
      </c>
      <c r="S3662" s="9">
        <f t="shared" si="173"/>
        <v>41971.881076388891</v>
      </c>
    </row>
    <row r="3663" spans="1:19" ht="43.5" hidden="1" x14ac:dyDescent="0.3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171"/>
        <v>111</v>
      </c>
      <c r="P3663">
        <f t="shared" si="172"/>
        <v>92.5</v>
      </c>
      <c r="Q3663" t="s">
        <v>8315</v>
      </c>
      <c r="R3663" t="s">
        <v>8316</v>
      </c>
      <c r="S3663" s="9">
        <f t="shared" si="173"/>
        <v>42447.896666666667</v>
      </c>
    </row>
    <row r="3664" spans="1:19" ht="58" hidden="1" x14ac:dyDescent="0.3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171"/>
        <v>101</v>
      </c>
      <c r="P3664">
        <f t="shared" si="172"/>
        <v>202.85</v>
      </c>
      <c r="Q3664" t="s">
        <v>8315</v>
      </c>
      <c r="R3664" t="s">
        <v>8316</v>
      </c>
      <c r="S3664" s="9">
        <f t="shared" si="173"/>
        <v>42064.220069444447</v>
      </c>
    </row>
    <row r="3665" spans="1:19" ht="43.5" hidden="1" x14ac:dyDescent="0.3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171"/>
        <v>104</v>
      </c>
      <c r="P3665">
        <f t="shared" si="172"/>
        <v>26</v>
      </c>
      <c r="Q3665" t="s">
        <v>8315</v>
      </c>
      <c r="R3665" t="s">
        <v>8316</v>
      </c>
      <c r="S3665" s="9">
        <f t="shared" si="173"/>
        <v>42665.451736111107</v>
      </c>
    </row>
    <row r="3666" spans="1:19" ht="43.5" hidden="1" x14ac:dyDescent="0.3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171"/>
        <v>109</v>
      </c>
      <c r="P3666">
        <f t="shared" si="172"/>
        <v>46.05</v>
      </c>
      <c r="Q3666" t="s">
        <v>8315</v>
      </c>
      <c r="R3666" t="s">
        <v>8316</v>
      </c>
      <c r="S3666" s="9">
        <f t="shared" si="173"/>
        <v>42523.248715277776</v>
      </c>
    </row>
    <row r="3667" spans="1:19" ht="43.5" hidden="1" x14ac:dyDescent="0.3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171"/>
        <v>115</v>
      </c>
      <c r="P3667">
        <f t="shared" si="172"/>
        <v>51</v>
      </c>
      <c r="Q3667" t="s">
        <v>8315</v>
      </c>
      <c r="R3667" t="s">
        <v>8316</v>
      </c>
      <c r="S3667" s="9">
        <f t="shared" si="173"/>
        <v>42294.808124999996</v>
      </c>
    </row>
    <row r="3668" spans="1:19" ht="29" hidden="1" x14ac:dyDescent="0.3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171"/>
        <v>100</v>
      </c>
      <c r="P3668">
        <f t="shared" si="172"/>
        <v>31.58</v>
      </c>
      <c r="Q3668" t="s">
        <v>8315</v>
      </c>
      <c r="R3668" t="s">
        <v>8316</v>
      </c>
      <c r="S3668" s="9">
        <f t="shared" si="173"/>
        <v>41822.90488425926</v>
      </c>
    </row>
    <row r="3669" spans="1:19" ht="43.5" hidden="1" x14ac:dyDescent="0.3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171"/>
        <v>103</v>
      </c>
      <c r="P3669">
        <f t="shared" si="172"/>
        <v>53.36</v>
      </c>
      <c r="Q3669" t="s">
        <v>8315</v>
      </c>
      <c r="R3669" t="s">
        <v>8316</v>
      </c>
      <c r="S3669" s="9">
        <f t="shared" si="173"/>
        <v>42173.970127314817</v>
      </c>
    </row>
    <row r="3670" spans="1:19" ht="43.5" hidden="1" x14ac:dyDescent="0.3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171"/>
        <v>104</v>
      </c>
      <c r="P3670">
        <f t="shared" si="172"/>
        <v>36.96</v>
      </c>
      <c r="Q3670" t="s">
        <v>8315</v>
      </c>
      <c r="R3670" t="s">
        <v>8316</v>
      </c>
      <c r="S3670" s="9">
        <f t="shared" si="173"/>
        <v>42185.556157407409</v>
      </c>
    </row>
    <row r="3671" spans="1:19" ht="43.5" hidden="1" x14ac:dyDescent="0.3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171"/>
        <v>138</v>
      </c>
      <c r="P3671">
        <f t="shared" si="172"/>
        <v>81.290000000000006</v>
      </c>
      <c r="Q3671" t="s">
        <v>8315</v>
      </c>
      <c r="R3671" t="s">
        <v>8316</v>
      </c>
      <c r="S3671" s="9">
        <f t="shared" si="173"/>
        <v>42136.675196759257</v>
      </c>
    </row>
    <row r="3672" spans="1:19" ht="43.5" hidden="1" x14ac:dyDescent="0.3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171"/>
        <v>110</v>
      </c>
      <c r="P3672">
        <f t="shared" si="172"/>
        <v>20.079999999999998</v>
      </c>
      <c r="Q3672" t="s">
        <v>8315</v>
      </c>
      <c r="R3672" t="s">
        <v>8316</v>
      </c>
      <c r="S3672" s="9">
        <f t="shared" si="173"/>
        <v>42142.514016203699</v>
      </c>
    </row>
    <row r="3673" spans="1:19" ht="43.5" hidden="1" x14ac:dyDescent="0.3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171"/>
        <v>101</v>
      </c>
      <c r="P3673">
        <f t="shared" si="172"/>
        <v>88.25</v>
      </c>
      <c r="Q3673" t="s">
        <v>8315</v>
      </c>
      <c r="R3673" t="s">
        <v>8316</v>
      </c>
      <c r="S3673" s="9">
        <f t="shared" si="173"/>
        <v>41820.62809027778</v>
      </c>
    </row>
    <row r="3674" spans="1:19" ht="58" hidden="1" x14ac:dyDescent="0.3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171"/>
        <v>102</v>
      </c>
      <c r="P3674">
        <f t="shared" si="172"/>
        <v>53.44</v>
      </c>
      <c r="Q3674" t="s">
        <v>8315</v>
      </c>
      <c r="R3674" t="s">
        <v>8316</v>
      </c>
      <c r="S3674" s="9">
        <f t="shared" si="173"/>
        <v>41878.946574074071</v>
      </c>
    </row>
    <row r="3675" spans="1:19" ht="43.5" hidden="1" x14ac:dyDescent="0.3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171"/>
        <v>114</v>
      </c>
      <c r="P3675">
        <f t="shared" si="172"/>
        <v>39.869999999999997</v>
      </c>
      <c r="Q3675" t="s">
        <v>8315</v>
      </c>
      <c r="R3675" t="s">
        <v>8316</v>
      </c>
      <c r="S3675" s="9">
        <f t="shared" si="173"/>
        <v>41914.295104166667</v>
      </c>
    </row>
    <row r="3676" spans="1:19" ht="43.5" hidden="1" x14ac:dyDescent="0.3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171"/>
        <v>100</v>
      </c>
      <c r="P3676">
        <f t="shared" si="172"/>
        <v>145.16</v>
      </c>
      <c r="Q3676" t="s">
        <v>8315</v>
      </c>
      <c r="R3676" t="s">
        <v>8316</v>
      </c>
      <c r="S3676" s="9">
        <f t="shared" si="173"/>
        <v>42556.873020833329</v>
      </c>
    </row>
    <row r="3677" spans="1:19" ht="43.5" hidden="1" x14ac:dyDescent="0.3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171"/>
        <v>140</v>
      </c>
      <c r="P3677">
        <f t="shared" si="172"/>
        <v>23.33</v>
      </c>
      <c r="Q3677" t="s">
        <v>8315</v>
      </c>
      <c r="R3677" t="s">
        <v>8316</v>
      </c>
      <c r="S3677" s="9">
        <f t="shared" si="173"/>
        <v>42493.597013888888</v>
      </c>
    </row>
    <row r="3678" spans="1:19" ht="43.5" hidden="1" x14ac:dyDescent="0.3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171"/>
        <v>129</v>
      </c>
      <c r="P3678">
        <f t="shared" si="172"/>
        <v>64.38</v>
      </c>
      <c r="Q3678" t="s">
        <v>8315</v>
      </c>
      <c r="R3678" t="s">
        <v>8316</v>
      </c>
      <c r="S3678" s="9">
        <f t="shared" si="173"/>
        <v>41876.815787037034</v>
      </c>
    </row>
    <row r="3679" spans="1:19" ht="43.5" hidden="1" x14ac:dyDescent="0.3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171"/>
        <v>103</v>
      </c>
      <c r="P3679">
        <f t="shared" si="172"/>
        <v>62.05</v>
      </c>
      <c r="Q3679" t="s">
        <v>8315</v>
      </c>
      <c r="R3679" t="s">
        <v>8316</v>
      </c>
      <c r="S3679" s="9">
        <f t="shared" si="173"/>
        <v>41802.574282407404</v>
      </c>
    </row>
    <row r="3680" spans="1:19" ht="43.5" hidden="1" x14ac:dyDescent="0.3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171"/>
        <v>103</v>
      </c>
      <c r="P3680">
        <f t="shared" si="172"/>
        <v>66.13</v>
      </c>
      <c r="Q3680" t="s">
        <v>8315</v>
      </c>
      <c r="R3680" t="s">
        <v>8316</v>
      </c>
      <c r="S3680" s="9">
        <f t="shared" si="173"/>
        <v>42120.531226851846</v>
      </c>
    </row>
    <row r="3681" spans="1:19" ht="43.5" hidden="1" x14ac:dyDescent="0.3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171"/>
        <v>110</v>
      </c>
      <c r="P3681">
        <f t="shared" si="172"/>
        <v>73.400000000000006</v>
      </c>
      <c r="Q3681" t="s">
        <v>8315</v>
      </c>
      <c r="R3681" t="s">
        <v>8316</v>
      </c>
      <c r="S3681" s="9">
        <f t="shared" si="173"/>
        <v>41786.761354166665</v>
      </c>
    </row>
    <row r="3682" spans="1:19" ht="43.5" hidden="1" x14ac:dyDescent="0.3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171"/>
        <v>113</v>
      </c>
      <c r="P3682">
        <f t="shared" si="172"/>
        <v>99.5</v>
      </c>
      <c r="Q3682" t="s">
        <v>8315</v>
      </c>
      <c r="R3682" t="s">
        <v>8316</v>
      </c>
      <c r="S3682" s="9">
        <f t="shared" si="173"/>
        <v>42627.454097222217</v>
      </c>
    </row>
    <row r="3683" spans="1:19" ht="58" hidden="1" x14ac:dyDescent="0.3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171"/>
        <v>112</v>
      </c>
      <c r="P3683">
        <f t="shared" si="172"/>
        <v>62.17</v>
      </c>
      <c r="Q3683" t="s">
        <v>8315</v>
      </c>
      <c r="R3683" t="s">
        <v>8316</v>
      </c>
      <c r="S3683" s="9">
        <f t="shared" si="173"/>
        <v>42374.651504629626</v>
      </c>
    </row>
    <row r="3684" spans="1:19" ht="43.5" hidden="1" x14ac:dyDescent="0.3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171"/>
        <v>139</v>
      </c>
      <c r="P3684">
        <f t="shared" si="172"/>
        <v>62.33</v>
      </c>
      <c r="Q3684" t="s">
        <v>8315</v>
      </c>
      <c r="R3684" t="s">
        <v>8316</v>
      </c>
      <c r="S3684" s="9">
        <f t="shared" si="173"/>
        <v>41772.685393518521</v>
      </c>
    </row>
    <row r="3685" spans="1:19" ht="43.5" hidden="1" x14ac:dyDescent="0.3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171"/>
        <v>111</v>
      </c>
      <c r="P3685">
        <f t="shared" si="172"/>
        <v>58.79</v>
      </c>
      <c r="Q3685" t="s">
        <v>8315</v>
      </c>
      <c r="R3685" t="s">
        <v>8316</v>
      </c>
      <c r="S3685" s="9">
        <f t="shared" si="173"/>
        <v>42633.116851851853</v>
      </c>
    </row>
    <row r="3686" spans="1:19" ht="43.5" hidden="1" x14ac:dyDescent="0.3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171"/>
        <v>139</v>
      </c>
      <c r="P3686">
        <f t="shared" si="172"/>
        <v>45.35</v>
      </c>
      <c r="Q3686" t="s">
        <v>8315</v>
      </c>
      <c r="R3686" t="s">
        <v>8316</v>
      </c>
      <c r="S3686" s="9">
        <f t="shared" si="173"/>
        <v>42219.180393518516</v>
      </c>
    </row>
    <row r="3687" spans="1:19" ht="43.5" hidden="1" x14ac:dyDescent="0.3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171"/>
        <v>106</v>
      </c>
      <c r="P3687">
        <f t="shared" si="172"/>
        <v>41.94</v>
      </c>
      <c r="Q3687" t="s">
        <v>8315</v>
      </c>
      <c r="R3687" t="s">
        <v>8316</v>
      </c>
      <c r="S3687" s="9">
        <f t="shared" si="173"/>
        <v>41753.593275462961</v>
      </c>
    </row>
    <row r="3688" spans="1:19" ht="43.5" hidden="1" x14ac:dyDescent="0.3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171"/>
        <v>101</v>
      </c>
      <c r="P3688">
        <f t="shared" si="172"/>
        <v>59.17</v>
      </c>
      <c r="Q3688" t="s">
        <v>8315</v>
      </c>
      <c r="R3688" t="s">
        <v>8316</v>
      </c>
      <c r="S3688" s="9">
        <f t="shared" si="173"/>
        <v>42230.662731481483</v>
      </c>
    </row>
    <row r="3689" spans="1:19" ht="58" hidden="1" x14ac:dyDescent="0.3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171"/>
        <v>100</v>
      </c>
      <c r="P3689">
        <f t="shared" si="172"/>
        <v>200.49</v>
      </c>
      <c r="Q3689" t="s">
        <v>8315</v>
      </c>
      <c r="R3689" t="s">
        <v>8316</v>
      </c>
      <c r="S3689" s="9">
        <f t="shared" si="173"/>
        <v>41787.218229166669</v>
      </c>
    </row>
    <row r="3690" spans="1:19" ht="43.5" hidden="1" x14ac:dyDescent="0.3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171"/>
        <v>109</v>
      </c>
      <c r="P3690">
        <f t="shared" si="172"/>
        <v>83.97</v>
      </c>
      <c r="Q3690" t="s">
        <v>8315</v>
      </c>
      <c r="R3690" t="s">
        <v>8316</v>
      </c>
      <c r="S3690" s="9">
        <f t="shared" si="173"/>
        <v>41829.787083333329</v>
      </c>
    </row>
    <row r="3691" spans="1:19" ht="43.5" hidden="1" x14ac:dyDescent="0.3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171"/>
        <v>118</v>
      </c>
      <c r="P3691">
        <f t="shared" si="172"/>
        <v>57.26</v>
      </c>
      <c r="Q3691" t="s">
        <v>8315</v>
      </c>
      <c r="R3691" t="s">
        <v>8316</v>
      </c>
      <c r="S3691" s="9">
        <f t="shared" si="173"/>
        <v>42147.826840277776</v>
      </c>
    </row>
    <row r="3692" spans="1:19" ht="43.5" hidden="1" x14ac:dyDescent="0.3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171"/>
        <v>120</v>
      </c>
      <c r="P3692">
        <f t="shared" si="172"/>
        <v>58.06</v>
      </c>
      <c r="Q3692" t="s">
        <v>8315</v>
      </c>
      <c r="R3692" t="s">
        <v>8316</v>
      </c>
      <c r="S3692" s="9">
        <f t="shared" si="173"/>
        <v>41940.598182870373</v>
      </c>
    </row>
    <row r="3693" spans="1:19" ht="29" hidden="1" x14ac:dyDescent="0.3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171"/>
        <v>128</v>
      </c>
      <c r="P3693">
        <f t="shared" si="172"/>
        <v>186.8</v>
      </c>
      <c r="Q3693" t="s">
        <v>8315</v>
      </c>
      <c r="R3693" t="s">
        <v>8316</v>
      </c>
      <c r="S3693" s="9">
        <f t="shared" si="173"/>
        <v>42020.700567129628</v>
      </c>
    </row>
    <row r="3694" spans="1:19" ht="29" hidden="1" x14ac:dyDescent="0.3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171"/>
        <v>126</v>
      </c>
      <c r="P3694">
        <f t="shared" si="172"/>
        <v>74.12</v>
      </c>
      <c r="Q3694" t="s">
        <v>8315</v>
      </c>
      <c r="R3694" t="s">
        <v>8316</v>
      </c>
      <c r="S3694" s="9">
        <f t="shared" si="173"/>
        <v>41891.96503472222</v>
      </c>
    </row>
    <row r="3695" spans="1:19" ht="43.5" hidden="1" x14ac:dyDescent="0.3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171"/>
        <v>129</v>
      </c>
      <c r="P3695">
        <f t="shared" si="172"/>
        <v>30.71</v>
      </c>
      <c r="Q3695" t="s">
        <v>8315</v>
      </c>
      <c r="R3695" t="s">
        <v>8316</v>
      </c>
      <c r="S3695" s="9">
        <f t="shared" si="173"/>
        <v>42309.191307870366</v>
      </c>
    </row>
    <row r="3696" spans="1:19" ht="58" hidden="1" x14ac:dyDescent="0.3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171"/>
        <v>107</v>
      </c>
      <c r="P3696">
        <f t="shared" si="172"/>
        <v>62.67</v>
      </c>
      <c r="Q3696" t="s">
        <v>8315</v>
      </c>
      <c r="R3696" t="s">
        <v>8316</v>
      </c>
      <c r="S3696" s="9">
        <f t="shared" si="173"/>
        <v>42490.133877314816</v>
      </c>
    </row>
    <row r="3697" spans="1:19" ht="58" hidden="1" x14ac:dyDescent="0.3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171"/>
        <v>100</v>
      </c>
      <c r="P3697">
        <f t="shared" si="172"/>
        <v>121.36</v>
      </c>
      <c r="Q3697" t="s">
        <v>8315</v>
      </c>
      <c r="R3697" t="s">
        <v>8316</v>
      </c>
      <c r="S3697" s="9">
        <f t="shared" si="173"/>
        <v>41995.870486111111</v>
      </c>
    </row>
    <row r="3698" spans="1:19" ht="43.5" hidden="1" x14ac:dyDescent="0.3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171"/>
        <v>155</v>
      </c>
      <c r="P3698">
        <f t="shared" si="172"/>
        <v>39.74</v>
      </c>
      <c r="Q3698" t="s">
        <v>8315</v>
      </c>
      <c r="R3698" t="s">
        <v>8316</v>
      </c>
      <c r="S3698" s="9">
        <f t="shared" si="173"/>
        <v>41988.617083333331</v>
      </c>
    </row>
    <row r="3699" spans="1:19" ht="43.5" hidden="1" x14ac:dyDescent="0.3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171"/>
        <v>108</v>
      </c>
      <c r="P3699">
        <f t="shared" si="172"/>
        <v>72</v>
      </c>
      <c r="Q3699" t="s">
        <v>8315</v>
      </c>
      <c r="R3699" t="s">
        <v>8316</v>
      </c>
      <c r="S3699" s="9">
        <f t="shared" si="173"/>
        <v>42479.465833333335</v>
      </c>
    </row>
    <row r="3700" spans="1:19" ht="43.5" hidden="1" x14ac:dyDescent="0.3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171"/>
        <v>111</v>
      </c>
      <c r="P3700">
        <f t="shared" si="172"/>
        <v>40.630000000000003</v>
      </c>
      <c r="Q3700" t="s">
        <v>8315</v>
      </c>
      <c r="R3700" t="s">
        <v>8316</v>
      </c>
      <c r="S3700" s="9">
        <f t="shared" si="173"/>
        <v>42401.806562500002</v>
      </c>
    </row>
    <row r="3701" spans="1:19" ht="58" hidden="1" x14ac:dyDescent="0.3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171"/>
        <v>101</v>
      </c>
      <c r="P3701">
        <f t="shared" si="172"/>
        <v>63</v>
      </c>
      <c r="Q3701" t="s">
        <v>8315</v>
      </c>
      <c r="R3701" t="s">
        <v>8316</v>
      </c>
      <c r="S3701" s="9">
        <f t="shared" si="173"/>
        <v>41897.602037037039</v>
      </c>
    </row>
    <row r="3702" spans="1:19" ht="29" hidden="1" x14ac:dyDescent="0.3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171"/>
        <v>121</v>
      </c>
      <c r="P3702">
        <f t="shared" si="172"/>
        <v>33.67</v>
      </c>
      <c r="Q3702" t="s">
        <v>8315</v>
      </c>
      <c r="R3702" t="s">
        <v>8316</v>
      </c>
      <c r="S3702" s="9">
        <f t="shared" si="173"/>
        <v>41882.585648148146</v>
      </c>
    </row>
    <row r="3703" spans="1:19" ht="43.5" hidden="1" x14ac:dyDescent="0.3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171"/>
        <v>100</v>
      </c>
      <c r="P3703">
        <f t="shared" si="172"/>
        <v>38.590000000000003</v>
      </c>
      <c r="Q3703" t="s">
        <v>8315</v>
      </c>
      <c r="R3703" t="s">
        <v>8316</v>
      </c>
      <c r="S3703" s="9">
        <f t="shared" si="173"/>
        <v>42129.541585648149</v>
      </c>
    </row>
    <row r="3704" spans="1:19" ht="58" hidden="1" x14ac:dyDescent="0.3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171"/>
        <v>109</v>
      </c>
      <c r="P3704">
        <f t="shared" si="172"/>
        <v>155.94999999999999</v>
      </c>
      <c r="Q3704" t="s">
        <v>8315</v>
      </c>
      <c r="R3704" t="s">
        <v>8316</v>
      </c>
      <c r="S3704" s="9">
        <f t="shared" si="173"/>
        <v>42524.53800925926</v>
      </c>
    </row>
    <row r="3705" spans="1:19" ht="43.5" hidden="1" x14ac:dyDescent="0.3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171"/>
        <v>123</v>
      </c>
      <c r="P3705">
        <f t="shared" si="172"/>
        <v>43.2</v>
      </c>
      <c r="Q3705" t="s">
        <v>8315</v>
      </c>
      <c r="R3705" t="s">
        <v>8316</v>
      </c>
      <c r="S3705" s="9">
        <f t="shared" si="173"/>
        <v>42556.504490740743</v>
      </c>
    </row>
    <row r="3706" spans="1:19" ht="43.5" hidden="1" x14ac:dyDescent="0.3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171"/>
        <v>136</v>
      </c>
      <c r="P3706">
        <f t="shared" si="172"/>
        <v>15.15</v>
      </c>
      <c r="Q3706" t="s">
        <v>8315</v>
      </c>
      <c r="R3706" t="s">
        <v>8316</v>
      </c>
      <c r="S3706" s="9">
        <f t="shared" si="173"/>
        <v>42461.689745370371</v>
      </c>
    </row>
    <row r="3707" spans="1:19" ht="43.5" hidden="1" x14ac:dyDescent="0.3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171"/>
        <v>103</v>
      </c>
      <c r="P3707">
        <f t="shared" si="172"/>
        <v>83.57</v>
      </c>
      <c r="Q3707" t="s">
        <v>8315</v>
      </c>
      <c r="R3707" t="s">
        <v>8316</v>
      </c>
      <c r="S3707" s="9">
        <f t="shared" si="173"/>
        <v>41792.542986111112</v>
      </c>
    </row>
    <row r="3708" spans="1:19" ht="43.5" hidden="1" x14ac:dyDescent="0.3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171"/>
        <v>121</v>
      </c>
      <c r="P3708">
        <f t="shared" si="172"/>
        <v>140</v>
      </c>
      <c r="Q3708" t="s">
        <v>8315</v>
      </c>
      <c r="R3708" t="s">
        <v>8316</v>
      </c>
      <c r="S3708" s="9">
        <f t="shared" si="173"/>
        <v>41879.913761574076</v>
      </c>
    </row>
    <row r="3709" spans="1:19" ht="43.5" hidden="1" x14ac:dyDescent="0.3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171"/>
        <v>186</v>
      </c>
      <c r="P3709">
        <f t="shared" si="172"/>
        <v>80.87</v>
      </c>
      <c r="Q3709" t="s">
        <v>8315</v>
      </c>
      <c r="R3709" t="s">
        <v>8316</v>
      </c>
      <c r="S3709" s="9">
        <f t="shared" si="173"/>
        <v>42552.048356481479</v>
      </c>
    </row>
    <row r="3710" spans="1:19" ht="58" hidden="1" x14ac:dyDescent="0.3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171"/>
        <v>300</v>
      </c>
      <c r="P3710">
        <f t="shared" si="172"/>
        <v>53.85</v>
      </c>
      <c r="Q3710" t="s">
        <v>8315</v>
      </c>
      <c r="R3710" t="s">
        <v>8316</v>
      </c>
      <c r="S3710" s="9">
        <f t="shared" si="173"/>
        <v>41810.142199074071</v>
      </c>
    </row>
    <row r="3711" spans="1:19" ht="43.5" hidden="1" x14ac:dyDescent="0.3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171"/>
        <v>108</v>
      </c>
      <c r="P3711">
        <f t="shared" si="172"/>
        <v>30.93</v>
      </c>
      <c r="Q3711" t="s">
        <v>8315</v>
      </c>
      <c r="R3711" t="s">
        <v>8316</v>
      </c>
      <c r="S3711" s="9">
        <f t="shared" si="173"/>
        <v>41785.707708333335</v>
      </c>
    </row>
    <row r="3712" spans="1:19" ht="29" hidden="1" x14ac:dyDescent="0.3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171"/>
        <v>141</v>
      </c>
      <c r="P3712">
        <f t="shared" si="172"/>
        <v>67.959999999999994</v>
      </c>
      <c r="Q3712" t="s">
        <v>8315</v>
      </c>
      <c r="R3712" t="s">
        <v>8316</v>
      </c>
      <c r="S3712" s="9">
        <f t="shared" si="173"/>
        <v>42072.576249999998</v>
      </c>
    </row>
    <row r="3713" spans="1:19" ht="29" hidden="1" x14ac:dyDescent="0.3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171"/>
        <v>114</v>
      </c>
      <c r="P3713">
        <f t="shared" si="172"/>
        <v>27.14</v>
      </c>
      <c r="Q3713" t="s">
        <v>8315</v>
      </c>
      <c r="R3713" t="s">
        <v>8316</v>
      </c>
      <c r="S3713" s="9">
        <f t="shared" si="173"/>
        <v>41779.724224537036</v>
      </c>
    </row>
    <row r="3714" spans="1:19" ht="58" hidden="1" x14ac:dyDescent="0.3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ref="O3714:O3777" si="174">ROUND((E3714/D3714)*100,0)</f>
        <v>154</v>
      </c>
      <c r="P3714">
        <f t="shared" si="172"/>
        <v>110.87</v>
      </c>
      <c r="Q3714" t="s">
        <v>8315</v>
      </c>
      <c r="R3714" t="s">
        <v>8316</v>
      </c>
      <c r="S3714" s="9">
        <f t="shared" si="173"/>
        <v>42134.172071759262</v>
      </c>
    </row>
    <row r="3715" spans="1:19" ht="43.5" hidden="1" x14ac:dyDescent="0.3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si="174"/>
        <v>102</v>
      </c>
      <c r="P3715">
        <f t="shared" ref="P3715:P3778" si="175">IFERROR(ROUND(E3715/L3715,2),0)</f>
        <v>106.84</v>
      </c>
      <c r="Q3715" t="s">
        <v>8315</v>
      </c>
      <c r="R3715" t="s">
        <v>8316</v>
      </c>
      <c r="S3715" s="9">
        <f t="shared" ref="S3715:S3778" si="176">(((J3715/60)/60)/24)+DATE(1970,1,1)</f>
        <v>42505.738032407404</v>
      </c>
    </row>
    <row r="3716" spans="1:19" ht="43.5" hidden="1" x14ac:dyDescent="0.3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174"/>
        <v>102</v>
      </c>
      <c r="P3716">
        <f t="shared" si="175"/>
        <v>105.52</v>
      </c>
      <c r="Q3716" t="s">
        <v>8315</v>
      </c>
      <c r="R3716" t="s">
        <v>8316</v>
      </c>
      <c r="S3716" s="9">
        <f t="shared" si="176"/>
        <v>42118.556331018524</v>
      </c>
    </row>
    <row r="3717" spans="1:19" ht="43.5" hidden="1" x14ac:dyDescent="0.3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174"/>
        <v>103</v>
      </c>
      <c r="P3717">
        <f t="shared" si="175"/>
        <v>132.96</v>
      </c>
      <c r="Q3717" t="s">
        <v>8315</v>
      </c>
      <c r="R3717" t="s">
        <v>8316</v>
      </c>
      <c r="S3717" s="9">
        <f t="shared" si="176"/>
        <v>42036.995590277773</v>
      </c>
    </row>
    <row r="3718" spans="1:19" ht="43.5" hidden="1" x14ac:dyDescent="0.3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174"/>
        <v>156</v>
      </c>
      <c r="P3718">
        <f t="shared" si="175"/>
        <v>51.92</v>
      </c>
      <c r="Q3718" t="s">
        <v>8315</v>
      </c>
      <c r="R3718" t="s">
        <v>8316</v>
      </c>
      <c r="S3718" s="9">
        <f t="shared" si="176"/>
        <v>42360.887835648144</v>
      </c>
    </row>
    <row r="3719" spans="1:19" ht="43.5" hidden="1" x14ac:dyDescent="0.3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174"/>
        <v>101</v>
      </c>
      <c r="P3719">
        <f t="shared" si="175"/>
        <v>310</v>
      </c>
      <c r="Q3719" t="s">
        <v>8315</v>
      </c>
      <c r="R3719" t="s">
        <v>8316</v>
      </c>
      <c r="S3719" s="9">
        <f t="shared" si="176"/>
        <v>42102.866307870368</v>
      </c>
    </row>
    <row r="3720" spans="1:19" ht="43.5" hidden="1" x14ac:dyDescent="0.3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174"/>
        <v>239</v>
      </c>
      <c r="P3720">
        <f t="shared" si="175"/>
        <v>26.02</v>
      </c>
      <c r="Q3720" t="s">
        <v>8315</v>
      </c>
      <c r="R3720" t="s">
        <v>8316</v>
      </c>
      <c r="S3720" s="9">
        <f t="shared" si="176"/>
        <v>42032.716145833328</v>
      </c>
    </row>
    <row r="3721" spans="1:19" ht="29" hidden="1" x14ac:dyDescent="0.3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174"/>
        <v>210</v>
      </c>
      <c r="P3721">
        <f t="shared" si="175"/>
        <v>105</v>
      </c>
      <c r="Q3721" t="s">
        <v>8315</v>
      </c>
      <c r="R3721" t="s">
        <v>8316</v>
      </c>
      <c r="S3721" s="9">
        <f t="shared" si="176"/>
        <v>42147.729930555557</v>
      </c>
    </row>
    <row r="3722" spans="1:19" ht="29" hidden="1" x14ac:dyDescent="0.3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174"/>
        <v>105</v>
      </c>
      <c r="P3722">
        <f t="shared" si="175"/>
        <v>86.23</v>
      </c>
      <c r="Q3722" t="s">
        <v>8315</v>
      </c>
      <c r="R3722" t="s">
        <v>8316</v>
      </c>
      <c r="S3722" s="9">
        <f t="shared" si="176"/>
        <v>42165.993125000001</v>
      </c>
    </row>
    <row r="3723" spans="1:19" ht="58" hidden="1" x14ac:dyDescent="0.3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174"/>
        <v>101</v>
      </c>
      <c r="P3723">
        <f t="shared" si="175"/>
        <v>114.55</v>
      </c>
      <c r="Q3723" t="s">
        <v>8315</v>
      </c>
      <c r="R3723" t="s">
        <v>8316</v>
      </c>
      <c r="S3723" s="9">
        <f t="shared" si="176"/>
        <v>41927.936157407406</v>
      </c>
    </row>
    <row r="3724" spans="1:19" ht="58" hidden="1" x14ac:dyDescent="0.3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174"/>
        <v>111</v>
      </c>
      <c r="P3724">
        <f t="shared" si="175"/>
        <v>47.66</v>
      </c>
      <c r="Q3724" t="s">
        <v>8315</v>
      </c>
      <c r="R3724" t="s">
        <v>8316</v>
      </c>
      <c r="S3724" s="9">
        <f t="shared" si="176"/>
        <v>42381.671840277777</v>
      </c>
    </row>
    <row r="3725" spans="1:19" ht="29" hidden="1" x14ac:dyDescent="0.3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174"/>
        <v>102</v>
      </c>
      <c r="P3725">
        <f t="shared" si="175"/>
        <v>72.89</v>
      </c>
      <c r="Q3725" t="s">
        <v>8315</v>
      </c>
      <c r="R3725" t="s">
        <v>8316</v>
      </c>
      <c r="S3725" s="9">
        <f t="shared" si="176"/>
        <v>41943.753032407411</v>
      </c>
    </row>
    <row r="3726" spans="1:19" ht="43.5" hidden="1" x14ac:dyDescent="0.3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174"/>
        <v>103</v>
      </c>
      <c r="P3726">
        <f t="shared" si="175"/>
        <v>49.55</v>
      </c>
      <c r="Q3726" t="s">
        <v>8315</v>
      </c>
      <c r="R3726" t="s">
        <v>8316</v>
      </c>
      <c r="S3726" s="9">
        <f t="shared" si="176"/>
        <v>42465.491435185191</v>
      </c>
    </row>
    <row r="3727" spans="1:19" ht="43.5" hidden="1" x14ac:dyDescent="0.3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174"/>
        <v>127</v>
      </c>
      <c r="P3727">
        <f t="shared" si="175"/>
        <v>25.4</v>
      </c>
      <c r="Q3727" t="s">
        <v>8315</v>
      </c>
      <c r="R3727" t="s">
        <v>8316</v>
      </c>
      <c r="S3727" s="9">
        <f t="shared" si="176"/>
        <v>42401.945219907408</v>
      </c>
    </row>
    <row r="3728" spans="1:19" ht="43.5" hidden="1" x14ac:dyDescent="0.3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174"/>
        <v>339</v>
      </c>
      <c r="P3728">
        <f t="shared" si="175"/>
        <v>62.59</v>
      </c>
      <c r="Q3728" t="s">
        <v>8315</v>
      </c>
      <c r="R3728" t="s">
        <v>8316</v>
      </c>
      <c r="S3728" s="9">
        <f t="shared" si="176"/>
        <v>42462.140868055561</v>
      </c>
    </row>
    <row r="3729" spans="1:19" ht="43.5" hidden="1" x14ac:dyDescent="0.3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174"/>
        <v>101</v>
      </c>
      <c r="P3729">
        <f t="shared" si="175"/>
        <v>61.06</v>
      </c>
      <c r="Q3729" t="s">
        <v>8315</v>
      </c>
      <c r="R3729" t="s">
        <v>8316</v>
      </c>
      <c r="S3729" s="9">
        <f t="shared" si="176"/>
        <v>42632.348310185189</v>
      </c>
    </row>
    <row r="3730" spans="1:19" ht="43.5" hidden="1" x14ac:dyDescent="0.3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 t="shared" si="174"/>
        <v>9</v>
      </c>
      <c r="P3730">
        <f t="shared" si="175"/>
        <v>60.06</v>
      </c>
      <c r="Q3730" t="s">
        <v>8315</v>
      </c>
      <c r="R3730" t="s">
        <v>8316</v>
      </c>
      <c r="S3730" s="9">
        <f t="shared" si="176"/>
        <v>42205.171018518522</v>
      </c>
    </row>
    <row r="3731" spans="1:19" ht="58" hidden="1" x14ac:dyDescent="0.3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 t="shared" si="174"/>
        <v>7</v>
      </c>
      <c r="P3731">
        <f t="shared" si="175"/>
        <v>72.400000000000006</v>
      </c>
      <c r="Q3731" t="s">
        <v>8315</v>
      </c>
      <c r="R3731" t="s">
        <v>8316</v>
      </c>
      <c r="S3731" s="9">
        <f t="shared" si="176"/>
        <v>42041.205000000002</v>
      </c>
    </row>
    <row r="3732" spans="1:19" ht="43.5" hidden="1" x14ac:dyDescent="0.3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 t="shared" si="174"/>
        <v>10</v>
      </c>
      <c r="P3732">
        <f t="shared" si="175"/>
        <v>100</v>
      </c>
      <c r="Q3732" t="s">
        <v>8315</v>
      </c>
      <c r="R3732" t="s">
        <v>8316</v>
      </c>
      <c r="S3732" s="9">
        <f t="shared" si="176"/>
        <v>42203.677766203706</v>
      </c>
    </row>
    <row r="3733" spans="1:19" ht="43.5" hidden="1" x14ac:dyDescent="0.3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 t="shared" si="174"/>
        <v>11</v>
      </c>
      <c r="P3733">
        <f t="shared" si="175"/>
        <v>51.67</v>
      </c>
      <c r="Q3733" t="s">
        <v>8315</v>
      </c>
      <c r="R3733" t="s">
        <v>8316</v>
      </c>
      <c r="S3733" s="9">
        <f t="shared" si="176"/>
        <v>41983.752847222218</v>
      </c>
    </row>
    <row r="3734" spans="1:19" ht="43.5" hidden="1" x14ac:dyDescent="0.3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174"/>
        <v>15</v>
      </c>
      <c r="P3734">
        <f t="shared" si="175"/>
        <v>32.75</v>
      </c>
      <c r="Q3734" t="s">
        <v>8315</v>
      </c>
      <c r="R3734" t="s">
        <v>8316</v>
      </c>
      <c r="S3734" s="9">
        <f t="shared" si="176"/>
        <v>41968.677465277782</v>
      </c>
    </row>
    <row r="3735" spans="1:19" ht="43.5" hidden="1" x14ac:dyDescent="0.3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 t="shared" si="174"/>
        <v>0</v>
      </c>
      <c r="P3735">
        <f t="shared" si="175"/>
        <v>0</v>
      </c>
      <c r="Q3735" t="s">
        <v>8315</v>
      </c>
      <c r="R3735" t="s">
        <v>8316</v>
      </c>
      <c r="S3735" s="9">
        <f t="shared" si="176"/>
        <v>42103.024398148147</v>
      </c>
    </row>
    <row r="3736" spans="1:19" ht="58" hidden="1" x14ac:dyDescent="0.3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 t="shared" si="174"/>
        <v>28</v>
      </c>
      <c r="P3736">
        <f t="shared" si="175"/>
        <v>61</v>
      </c>
      <c r="Q3736" t="s">
        <v>8315</v>
      </c>
      <c r="R3736" t="s">
        <v>8316</v>
      </c>
      <c r="S3736" s="9">
        <f t="shared" si="176"/>
        <v>42089.901574074072</v>
      </c>
    </row>
    <row r="3737" spans="1:19" ht="29" hidden="1" x14ac:dyDescent="0.3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174"/>
        <v>13</v>
      </c>
      <c r="P3737">
        <f t="shared" si="175"/>
        <v>10</v>
      </c>
      <c r="Q3737" t="s">
        <v>8315</v>
      </c>
      <c r="R3737" t="s">
        <v>8316</v>
      </c>
      <c r="S3737" s="9">
        <f t="shared" si="176"/>
        <v>42122.693159722221</v>
      </c>
    </row>
    <row r="3738" spans="1:19" ht="43.5" hidden="1" x14ac:dyDescent="0.3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174"/>
        <v>1</v>
      </c>
      <c r="P3738">
        <f t="shared" si="175"/>
        <v>10</v>
      </c>
      <c r="Q3738" t="s">
        <v>8315</v>
      </c>
      <c r="R3738" t="s">
        <v>8316</v>
      </c>
      <c r="S3738" s="9">
        <f t="shared" si="176"/>
        <v>42048.711724537032</v>
      </c>
    </row>
    <row r="3739" spans="1:19" ht="43.5" hidden="1" x14ac:dyDescent="0.3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 t="shared" si="174"/>
        <v>21</v>
      </c>
      <c r="P3739">
        <f t="shared" si="175"/>
        <v>37.5</v>
      </c>
      <c r="Q3739" t="s">
        <v>8315</v>
      </c>
      <c r="R3739" t="s">
        <v>8316</v>
      </c>
      <c r="S3739" s="9">
        <f t="shared" si="176"/>
        <v>42297.691006944442</v>
      </c>
    </row>
    <row r="3740" spans="1:19" ht="43.5" hidden="1" x14ac:dyDescent="0.3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174"/>
        <v>18</v>
      </c>
      <c r="P3740">
        <f t="shared" si="175"/>
        <v>45</v>
      </c>
      <c r="Q3740" t="s">
        <v>8315</v>
      </c>
      <c r="R3740" t="s">
        <v>8316</v>
      </c>
      <c r="S3740" s="9">
        <f t="shared" si="176"/>
        <v>41813.938715277778</v>
      </c>
    </row>
    <row r="3741" spans="1:19" ht="43.5" hidden="1" x14ac:dyDescent="0.3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174"/>
        <v>20</v>
      </c>
      <c r="P3741">
        <f t="shared" si="175"/>
        <v>100.63</v>
      </c>
      <c r="Q3741" t="s">
        <v>8315</v>
      </c>
      <c r="R3741" t="s">
        <v>8316</v>
      </c>
      <c r="S3741" s="9">
        <f t="shared" si="176"/>
        <v>42548.449861111112</v>
      </c>
    </row>
    <row r="3742" spans="1:19" ht="43.5" hidden="1" x14ac:dyDescent="0.3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 t="shared" si="174"/>
        <v>18</v>
      </c>
      <c r="P3742">
        <f t="shared" si="175"/>
        <v>25.57</v>
      </c>
      <c r="Q3742" t="s">
        <v>8315</v>
      </c>
      <c r="R3742" t="s">
        <v>8316</v>
      </c>
      <c r="S3742" s="9">
        <f t="shared" si="176"/>
        <v>41833.089756944442</v>
      </c>
    </row>
    <row r="3743" spans="1:19" ht="43.5" hidden="1" x14ac:dyDescent="0.3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 t="shared" si="174"/>
        <v>0</v>
      </c>
      <c r="P3743">
        <f t="shared" si="175"/>
        <v>0</v>
      </c>
      <c r="Q3743" t="s">
        <v>8315</v>
      </c>
      <c r="R3743" t="s">
        <v>8316</v>
      </c>
      <c r="S3743" s="9">
        <f t="shared" si="176"/>
        <v>42325.920717592591</v>
      </c>
    </row>
    <row r="3744" spans="1:19" ht="43.5" hidden="1" x14ac:dyDescent="0.3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 t="shared" si="174"/>
        <v>2</v>
      </c>
      <c r="P3744">
        <f t="shared" si="175"/>
        <v>25</v>
      </c>
      <c r="Q3744" t="s">
        <v>8315</v>
      </c>
      <c r="R3744" t="s">
        <v>8316</v>
      </c>
      <c r="S3744" s="9">
        <f t="shared" si="176"/>
        <v>41858.214629629627</v>
      </c>
    </row>
    <row r="3745" spans="1:19" ht="29" hidden="1" x14ac:dyDescent="0.3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 t="shared" si="174"/>
        <v>0</v>
      </c>
      <c r="P3745">
        <f t="shared" si="175"/>
        <v>0</v>
      </c>
      <c r="Q3745" t="s">
        <v>8315</v>
      </c>
      <c r="R3745" t="s">
        <v>8316</v>
      </c>
      <c r="S3745" s="9">
        <f t="shared" si="176"/>
        <v>41793.710231481484</v>
      </c>
    </row>
    <row r="3746" spans="1:19" ht="58" hidden="1" x14ac:dyDescent="0.3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 t="shared" si="174"/>
        <v>0</v>
      </c>
      <c r="P3746">
        <f t="shared" si="175"/>
        <v>0</v>
      </c>
      <c r="Q3746" t="s">
        <v>8315</v>
      </c>
      <c r="R3746" t="s">
        <v>8316</v>
      </c>
      <c r="S3746" s="9">
        <f t="shared" si="176"/>
        <v>41793.814259259263</v>
      </c>
    </row>
    <row r="3747" spans="1:19" ht="43.5" hidden="1" x14ac:dyDescent="0.3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 t="shared" si="174"/>
        <v>10</v>
      </c>
      <c r="P3747">
        <f t="shared" si="175"/>
        <v>10</v>
      </c>
      <c r="Q3747" t="s">
        <v>8315</v>
      </c>
      <c r="R3747" t="s">
        <v>8316</v>
      </c>
      <c r="S3747" s="9">
        <f t="shared" si="176"/>
        <v>41831.697939814818</v>
      </c>
    </row>
    <row r="3748" spans="1:19" ht="29" hidden="1" x14ac:dyDescent="0.3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 t="shared" si="174"/>
        <v>2</v>
      </c>
      <c r="P3748">
        <f t="shared" si="175"/>
        <v>202</v>
      </c>
      <c r="Q3748" t="s">
        <v>8315</v>
      </c>
      <c r="R3748" t="s">
        <v>8316</v>
      </c>
      <c r="S3748" s="9">
        <f t="shared" si="176"/>
        <v>42621.389340277776</v>
      </c>
    </row>
    <row r="3749" spans="1:19" ht="29" hidden="1" x14ac:dyDescent="0.3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174"/>
        <v>1</v>
      </c>
      <c r="P3749">
        <f t="shared" si="175"/>
        <v>25</v>
      </c>
      <c r="Q3749" t="s">
        <v>8315</v>
      </c>
      <c r="R3749" t="s">
        <v>8316</v>
      </c>
      <c r="S3749" s="9">
        <f t="shared" si="176"/>
        <v>42164.299722222218</v>
      </c>
    </row>
    <row r="3750" spans="1:19" ht="43.5" x14ac:dyDescent="0.3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174"/>
        <v>104</v>
      </c>
      <c r="P3750">
        <f t="shared" si="175"/>
        <v>99.54</v>
      </c>
      <c r="Q3750" t="s">
        <v>8315</v>
      </c>
      <c r="R3750" t="s">
        <v>8357</v>
      </c>
      <c r="S3750" s="9">
        <f t="shared" si="176"/>
        <v>42395.706435185188</v>
      </c>
    </row>
    <row r="3751" spans="1:19" ht="43.5" x14ac:dyDescent="0.3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174"/>
        <v>105</v>
      </c>
      <c r="P3751">
        <f t="shared" si="175"/>
        <v>75</v>
      </c>
      <c r="Q3751" t="s">
        <v>8315</v>
      </c>
      <c r="R3751" t="s">
        <v>8357</v>
      </c>
      <c r="S3751" s="9">
        <f t="shared" si="176"/>
        <v>42458.127175925925</v>
      </c>
    </row>
    <row r="3752" spans="1:19" ht="87" x14ac:dyDescent="0.3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174"/>
        <v>100</v>
      </c>
      <c r="P3752">
        <f t="shared" si="175"/>
        <v>215.25</v>
      </c>
      <c r="Q3752" t="s">
        <v>8315</v>
      </c>
      <c r="R3752" t="s">
        <v>8357</v>
      </c>
      <c r="S3752" s="9">
        <f t="shared" si="176"/>
        <v>42016.981574074074</v>
      </c>
    </row>
    <row r="3753" spans="1:19" ht="43.5" x14ac:dyDescent="0.3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174"/>
        <v>133</v>
      </c>
      <c r="P3753">
        <f t="shared" si="175"/>
        <v>120.55</v>
      </c>
      <c r="Q3753" t="s">
        <v>8315</v>
      </c>
      <c r="R3753" t="s">
        <v>8357</v>
      </c>
      <c r="S3753" s="9">
        <f t="shared" si="176"/>
        <v>42403.035567129627</v>
      </c>
    </row>
    <row r="3754" spans="1:19" ht="58" hidden="1" x14ac:dyDescent="0.3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174"/>
        <v>113</v>
      </c>
      <c r="P3754">
        <f t="shared" si="175"/>
        <v>37.67</v>
      </c>
      <c r="Q3754" t="s">
        <v>8315</v>
      </c>
      <c r="R3754" t="s">
        <v>8357</v>
      </c>
      <c r="S3754" s="9">
        <f t="shared" si="176"/>
        <v>42619.802488425921</v>
      </c>
    </row>
    <row r="3755" spans="1:19" ht="43.5" x14ac:dyDescent="0.3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174"/>
        <v>103</v>
      </c>
      <c r="P3755">
        <f t="shared" si="175"/>
        <v>172.23</v>
      </c>
      <c r="Q3755" t="s">
        <v>8315</v>
      </c>
      <c r="R3755" t="s">
        <v>8357</v>
      </c>
      <c r="S3755" s="9">
        <f t="shared" si="176"/>
        <v>42128.824074074073</v>
      </c>
    </row>
    <row r="3756" spans="1:19" ht="43.5" x14ac:dyDescent="0.3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174"/>
        <v>120</v>
      </c>
      <c r="P3756">
        <f t="shared" si="175"/>
        <v>111.11</v>
      </c>
      <c r="Q3756" t="s">
        <v>8315</v>
      </c>
      <c r="R3756" t="s">
        <v>8357</v>
      </c>
      <c r="S3756" s="9">
        <f t="shared" si="176"/>
        <v>41808.881215277775</v>
      </c>
    </row>
    <row r="3757" spans="1:19" ht="43.5" hidden="1" x14ac:dyDescent="0.3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174"/>
        <v>130</v>
      </c>
      <c r="P3757">
        <f t="shared" si="175"/>
        <v>25.46</v>
      </c>
      <c r="Q3757" t="s">
        <v>8315</v>
      </c>
      <c r="R3757" t="s">
        <v>8357</v>
      </c>
      <c r="S3757" s="9">
        <f t="shared" si="176"/>
        <v>42445.866979166662</v>
      </c>
    </row>
    <row r="3758" spans="1:19" ht="43.5" x14ac:dyDescent="0.3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174"/>
        <v>101</v>
      </c>
      <c r="P3758">
        <f t="shared" si="175"/>
        <v>267.64999999999998</v>
      </c>
      <c r="Q3758" t="s">
        <v>8315</v>
      </c>
      <c r="R3758" t="s">
        <v>8357</v>
      </c>
      <c r="S3758" s="9">
        <f t="shared" si="176"/>
        <v>41771.814791666664</v>
      </c>
    </row>
    <row r="3759" spans="1:19" ht="43.5" x14ac:dyDescent="0.3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174"/>
        <v>109</v>
      </c>
      <c r="P3759">
        <f t="shared" si="175"/>
        <v>75.959999999999994</v>
      </c>
      <c r="Q3759" t="s">
        <v>8315</v>
      </c>
      <c r="R3759" t="s">
        <v>8357</v>
      </c>
      <c r="S3759" s="9">
        <f t="shared" si="176"/>
        <v>41954.850868055553</v>
      </c>
    </row>
    <row r="3760" spans="1:19" ht="29" x14ac:dyDescent="0.3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174"/>
        <v>102</v>
      </c>
      <c r="P3760">
        <f t="shared" si="175"/>
        <v>59.04</v>
      </c>
      <c r="Q3760" t="s">
        <v>8315</v>
      </c>
      <c r="R3760" t="s">
        <v>8357</v>
      </c>
      <c r="S3760" s="9">
        <f t="shared" si="176"/>
        <v>41747.471504629626</v>
      </c>
    </row>
    <row r="3761" spans="1:19" ht="29" x14ac:dyDescent="0.3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174"/>
        <v>110</v>
      </c>
      <c r="P3761">
        <f t="shared" si="175"/>
        <v>50.11</v>
      </c>
      <c r="Q3761" t="s">
        <v>8315</v>
      </c>
      <c r="R3761" t="s">
        <v>8357</v>
      </c>
      <c r="S3761" s="9">
        <f t="shared" si="176"/>
        <v>42182.108252314814</v>
      </c>
    </row>
    <row r="3762" spans="1:19" ht="43.5" x14ac:dyDescent="0.3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174"/>
        <v>101</v>
      </c>
      <c r="P3762">
        <f t="shared" si="175"/>
        <v>55.5</v>
      </c>
      <c r="Q3762" t="s">
        <v>8315</v>
      </c>
      <c r="R3762" t="s">
        <v>8357</v>
      </c>
      <c r="S3762" s="9">
        <f t="shared" si="176"/>
        <v>41739.525300925925</v>
      </c>
    </row>
    <row r="3763" spans="1:19" ht="58" hidden="1" x14ac:dyDescent="0.3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174"/>
        <v>100</v>
      </c>
      <c r="P3763">
        <f t="shared" si="175"/>
        <v>166.67</v>
      </c>
      <c r="Q3763" t="s">
        <v>8315</v>
      </c>
      <c r="R3763" t="s">
        <v>8357</v>
      </c>
      <c r="S3763" s="9">
        <f t="shared" si="176"/>
        <v>42173.466863425929</v>
      </c>
    </row>
    <row r="3764" spans="1:19" ht="43.5" hidden="1" x14ac:dyDescent="0.3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174"/>
        <v>106</v>
      </c>
      <c r="P3764">
        <f t="shared" si="175"/>
        <v>47.43</v>
      </c>
      <c r="Q3764" t="s">
        <v>8315</v>
      </c>
      <c r="R3764" t="s">
        <v>8357</v>
      </c>
      <c r="S3764" s="9">
        <f t="shared" si="176"/>
        <v>42193.813530092593</v>
      </c>
    </row>
    <row r="3765" spans="1:19" ht="29" x14ac:dyDescent="0.3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174"/>
        <v>100</v>
      </c>
      <c r="P3765">
        <f t="shared" si="175"/>
        <v>64.94</v>
      </c>
      <c r="Q3765" t="s">
        <v>8315</v>
      </c>
      <c r="R3765" t="s">
        <v>8357</v>
      </c>
      <c r="S3765" s="9">
        <f t="shared" si="176"/>
        <v>42065.750300925924</v>
      </c>
    </row>
    <row r="3766" spans="1:19" ht="43.5" x14ac:dyDescent="0.3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174"/>
        <v>100</v>
      </c>
      <c r="P3766">
        <f t="shared" si="175"/>
        <v>55.56</v>
      </c>
      <c r="Q3766" t="s">
        <v>8315</v>
      </c>
      <c r="R3766" t="s">
        <v>8357</v>
      </c>
      <c r="S3766" s="9">
        <f t="shared" si="176"/>
        <v>42499.842962962968</v>
      </c>
    </row>
    <row r="3767" spans="1:19" ht="43.5" x14ac:dyDescent="0.3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174"/>
        <v>113</v>
      </c>
      <c r="P3767">
        <f t="shared" si="175"/>
        <v>74.22</v>
      </c>
      <c r="Q3767" t="s">
        <v>8315</v>
      </c>
      <c r="R3767" t="s">
        <v>8357</v>
      </c>
      <c r="S3767" s="9">
        <f t="shared" si="176"/>
        <v>41820.776412037041</v>
      </c>
    </row>
    <row r="3768" spans="1:19" ht="43.5" x14ac:dyDescent="0.3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174"/>
        <v>103</v>
      </c>
      <c r="P3768">
        <f t="shared" si="175"/>
        <v>106.93</v>
      </c>
      <c r="Q3768" t="s">
        <v>8315</v>
      </c>
      <c r="R3768" t="s">
        <v>8357</v>
      </c>
      <c r="S3768" s="9">
        <f t="shared" si="176"/>
        <v>41788.167187500003</v>
      </c>
    </row>
    <row r="3769" spans="1:19" ht="43.5" x14ac:dyDescent="0.3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174"/>
        <v>117</v>
      </c>
      <c r="P3769">
        <f t="shared" si="175"/>
        <v>41.7</v>
      </c>
      <c r="Q3769" t="s">
        <v>8315</v>
      </c>
      <c r="R3769" t="s">
        <v>8357</v>
      </c>
      <c r="S3769" s="9">
        <f t="shared" si="176"/>
        <v>42050.019641203704</v>
      </c>
    </row>
    <row r="3770" spans="1:19" ht="43.5" x14ac:dyDescent="0.3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174"/>
        <v>108</v>
      </c>
      <c r="P3770">
        <f t="shared" si="175"/>
        <v>74.239999999999995</v>
      </c>
      <c r="Q3770" t="s">
        <v>8315</v>
      </c>
      <c r="R3770" t="s">
        <v>8357</v>
      </c>
      <c r="S3770" s="9">
        <f t="shared" si="176"/>
        <v>41772.727893518517</v>
      </c>
    </row>
    <row r="3771" spans="1:19" ht="43.5" x14ac:dyDescent="0.3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174"/>
        <v>100</v>
      </c>
      <c r="P3771">
        <f t="shared" si="175"/>
        <v>73.33</v>
      </c>
      <c r="Q3771" t="s">
        <v>8315</v>
      </c>
      <c r="R3771" t="s">
        <v>8357</v>
      </c>
      <c r="S3771" s="9">
        <f t="shared" si="176"/>
        <v>42445.598136574074</v>
      </c>
    </row>
    <row r="3772" spans="1:19" ht="43.5" hidden="1" x14ac:dyDescent="0.3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174"/>
        <v>100</v>
      </c>
      <c r="P3772">
        <f t="shared" si="175"/>
        <v>100</v>
      </c>
      <c r="Q3772" t="s">
        <v>8315</v>
      </c>
      <c r="R3772" t="s">
        <v>8357</v>
      </c>
      <c r="S3772" s="9">
        <f t="shared" si="176"/>
        <v>42138.930671296301</v>
      </c>
    </row>
    <row r="3773" spans="1:19" ht="29" x14ac:dyDescent="0.3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174"/>
        <v>146</v>
      </c>
      <c r="P3773">
        <f t="shared" si="175"/>
        <v>38.42</v>
      </c>
      <c r="Q3773" t="s">
        <v>8315</v>
      </c>
      <c r="R3773" t="s">
        <v>8357</v>
      </c>
      <c r="S3773" s="9">
        <f t="shared" si="176"/>
        <v>42493.857083333336</v>
      </c>
    </row>
    <row r="3774" spans="1:19" ht="43.5" x14ac:dyDescent="0.3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174"/>
        <v>110</v>
      </c>
      <c r="P3774">
        <f t="shared" si="175"/>
        <v>166.97</v>
      </c>
      <c r="Q3774" t="s">
        <v>8315</v>
      </c>
      <c r="R3774" t="s">
        <v>8357</v>
      </c>
      <c r="S3774" s="9">
        <f t="shared" si="176"/>
        <v>42682.616967592592</v>
      </c>
    </row>
    <row r="3775" spans="1:19" ht="29" x14ac:dyDescent="0.3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174"/>
        <v>108</v>
      </c>
      <c r="P3775">
        <f t="shared" si="175"/>
        <v>94.91</v>
      </c>
      <c r="Q3775" t="s">
        <v>8315</v>
      </c>
      <c r="R3775" t="s">
        <v>8357</v>
      </c>
      <c r="S3775" s="9">
        <f t="shared" si="176"/>
        <v>42656.005173611105</v>
      </c>
    </row>
    <row r="3776" spans="1:19" ht="58" hidden="1" x14ac:dyDescent="0.3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174"/>
        <v>100</v>
      </c>
      <c r="P3776">
        <f t="shared" si="175"/>
        <v>100</v>
      </c>
      <c r="Q3776" t="s">
        <v>8315</v>
      </c>
      <c r="R3776" t="s">
        <v>8357</v>
      </c>
      <c r="S3776" s="9">
        <f t="shared" si="176"/>
        <v>42087.792303240742</v>
      </c>
    </row>
    <row r="3777" spans="1:19" ht="43.5" x14ac:dyDescent="0.3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174"/>
        <v>100</v>
      </c>
      <c r="P3777">
        <f t="shared" si="175"/>
        <v>143.21</v>
      </c>
      <c r="Q3777" t="s">
        <v>8315</v>
      </c>
      <c r="R3777" t="s">
        <v>8357</v>
      </c>
      <c r="S3777" s="9">
        <f t="shared" si="176"/>
        <v>42075.942627314813</v>
      </c>
    </row>
    <row r="3778" spans="1:19" ht="58" x14ac:dyDescent="0.3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ref="O3778:O3841" si="177">ROUND((E3778/D3778)*100,0)</f>
        <v>107</v>
      </c>
      <c r="P3778">
        <f t="shared" si="175"/>
        <v>90.82</v>
      </c>
      <c r="Q3778" t="s">
        <v>8315</v>
      </c>
      <c r="R3778" t="s">
        <v>8357</v>
      </c>
      <c r="S3778" s="9">
        <f t="shared" si="176"/>
        <v>41814.367800925924</v>
      </c>
    </row>
    <row r="3779" spans="1:19" ht="43.5" x14ac:dyDescent="0.3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si="177"/>
        <v>143</v>
      </c>
      <c r="P3779">
        <f t="shared" ref="P3779:P3842" si="178">IFERROR(ROUND(E3779/L3779,2),0)</f>
        <v>48.54</v>
      </c>
      <c r="Q3779" t="s">
        <v>8315</v>
      </c>
      <c r="R3779" t="s">
        <v>8357</v>
      </c>
      <c r="S3779" s="9">
        <f t="shared" ref="S3779:S3842" si="179">(((J3779/60)/60)/24)+DATE(1970,1,1)</f>
        <v>41887.111354166671</v>
      </c>
    </row>
    <row r="3780" spans="1:19" ht="29" x14ac:dyDescent="0.3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177"/>
        <v>105</v>
      </c>
      <c r="P3780">
        <f t="shared" si="178"/>
        <v>70.03</v>
      </c>
      <c r="Q3780" t="s">
        <v>8315</v>
      </c>
      <c r="R3780" t="s">
        <v>8357</v>
      </c>
      <c r="S3780" s="9">
        <f t="shared" si="179"/>
        <v>41989.819212962961</v>
      </c>
    </row>
    <row r="3781" spans="1:19" ht="29" x14ac:dyDescent="0.3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177"/>
        <v>104</v>
      </c>
      <c r="P3781">
        <f t="shared" si="178"/>
        <v>135.63</v>
      </c>
      <c r="Q3781" t="s">
        <v>8315</v>
      </c>
      <c r="R3781" t="s">
        <v>8357</v>
      </c>
      <c r="S3781" s="9">
        <f t="shared" si="179"/>
        <v>42425.735416666663</v>
      </c>
    </row>
    <row r="3782" spans="1:19" ht="43.5" x14ac:dyDescent="0.3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177"/>
        <v>120</v>
      </c>
      <c r="P3782">
        <f t="shared" si="178"/>
        <v>100</v>
      </c>
      <c r="Q3782" t="s">
        <v>8315</v>
      </c>
      <c r="R3782" t="s">
        <v>8357</v>
      </c>
      <c r="S3782" s="9">
        <f t="shared" si="179"/>
        <v>42166.219733796301</v>
      </c>
    </row>
    <row r="3783" spans="1:19" ht="58" x14ac:dyDescent="0.3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177"/>
        <v>110</v>
      </c>
      <c r="P3783">
        <f t="shared" si="178"/>
        <v>94.9</v>
      </c>
      <c r="Q3783" t="s">
        <v>8315</v>
      </c>
      <c r="R3783" t="s">
        <v>8357</v>
      </c>
      <c r="S3783" s="9">
        <f t="shared" si="179"/>
        <v>41865.882928240739</v>
      </c>
    </row>
    <row r="3784" spans="1:19" ht="43.5" hidden="1" x14ac:dyDescent="0.3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177"/>
        <v>102</v>
      </c>
      <c r="P3784">
        <f t="shared" si="178"/>
        <v>75.37</v>
      </c>
      <c r="Q3784" t="s">
        <v>8315</v>
      </c>
      <c r="R3784" t="s">
        <v>8357</v>
      </c>
      <c r="S3784" s="9">
        <f t="shared" si="179"/>
        <v>42546.862233796302</v>
      </c>
    </row>
    <row r="3785" spans="1:19" ht="43.5" x14ac:dyDescent="0.3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177"/>
        <v>129</v>
      </c>
      <c r="P3785">
        <f t="shared" si="178"/>
        <v>64.459999999999994</v>
      </c>
      <c r="Q3785" t="s">
        <v>8315</v>
      </c>
      <c r="R3785" t="s">
        <v>8357</v>
      </c>
      <c r="S3785" s="9">
        <f t="shared" si="179"/>
        <v>42420.140277777777</v>
      </c>
    </row>
    <row r="3786" spans="1:19" ht="43.5" hidden="1" x14ac:dyDescent="0.3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177"/>
        <v>115</v>
      </c>
      <c r="P3786">
        <f t="shared" si="178"/>
        <v>115</v>
      </c>
      <c r="Q3786" t="s">
        <v>8315</v>
      </c>
      <c r="R3786" t="s">
        <v>8357</v>
      </c>
      <c r="S3786" s="9">
        <f t="shared" si="179"/>
        <v>42531.980694444443</v>
      </c>
    </row>
    <row r="3787" spans="1:19" ht="43.5" hidden="1" x14ac:dyDescent="0.3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177"/>
        <v>151</v>
      </c>
      <c r="P3787">
        <f t="shared" si="178"/>
        <v>100.5</v>
      </c>
      <c r="Q3787" t="s">
        <v>8315</v>
      </c>
      <c r="R3787" t="s">
        <v>8357</v>
      </c>
      <c r="S3787" s="9">
        <f t="shared" si="179"/>
        <v>42548.63853009259</v>
      </c>
    </row>
    <row r="3788" spans="1:19" ht="43.5" x14ac:dyDescent="0.3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177"/>
        <v>111</v>
      </c>
      <c r="P3788">
        <f t="shared" si="178"/>
        <v>93.77</v>
      </c>
      <c r="Q3788" t="s">
        <v>8315</v>
      </c>
      <c r="R3788" t="s">
        <v>8357</v>
      </c>
      <c r="S3788" s="9">
        <f t="shared" si="179"/>
        <v>42487.037905092591</v>
      </c>
    </row>
    <row r="3789" spans="1:19" ht="43.5" x14ac:dyDescent="0.3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177"/>
        <v>100</v>
      </c>
      <c r="P3789">
        <f t="shared" si="178"/>
        <v>35.1</v>
      </c>
      <c r="Q3789" t="s">
        <v>8315</v>
      </c>
      <c r="R3789" t="s">
        <v>8357</v>
      </c>
      <c r="S3789" s="9">
        <f t="shared" si="179"/>
        <v>42167.534791666665</v>
      </c>
    </row>
    <row r="3790" spans="1:19" ht="72.5" x14ac:dyDescent="0.3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177"/>
        <v>1</v>
      </c>
      <c r="P3790">
        <f t="shared" si="178"/>
        <v>500</v>
      </c>
      <c r="Q3790" t="s">
        <v>8315</v>
      </c>
      <c r="R3790" t="s">
        <v>8357</v>
      </c>
      <c r="S3790" s="9">
        <f t="shared" si="179"/>
        <v>42333.695821759262</v>
      </c>
    </row>
    <row r="3791" spans="1:19" ht="43.5" hidden="1" x14ac:dyDescent="0.3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177"/>
        <v>3</v>
      </c>
      <c r="P3791">
        <f t="shared" si="178"/>
        <v>29</v>
      </c>
      <c r="Q3791" t="s">
        <v>8315</v>
      </c>
      <c r="R3791" t="s">
        <v>8357</v>
      </c>
      <c r="S3791" s="9">
        <f t="shared" si="179"/>
        <v>42138.798819444448</v>
      </c>
    </row>
    <row r="3792" spans="1:19" ht="43.5" x14ac:dyDescent="0.3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177"/>
        <v>0</v>
      </c>
      <c r="P3792">
        <f t="shared" si="178"/>
        <v>0</v>
      </c>
      <c r="Q3792" t="s">
        <v>8315</v>
      </c>
      <c r="R3792" t="s">
        <v>8357</v>
      </c>
      <c r="S3792" s="9">
        <f t="shared" si="179"/>
        <v>42666.666932870372</v>
      </c>
    </row>
    <row r="3793" spans="1:19" ht="29" x14ac:dyDescent="0.3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177"/>
        <v>0</v>
      </c>
      <c r="P3793">
        <f t="shared" si="178"/>
        <v>0</v>
      </c>
      <c r="Q3793" t="s">
        <v>8315</v>
      </c>
      <c r="R3793" t="s">
        <v>8357</v>
      </c>
      <c r="S3793" s="9">
        <f t="shared" si="179"/>
        <v>41766.692037037035</v>
      </c>
    </row>
    <row r="3794" spans="1:19" ht="29" x14ac:dyDescent="0.3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177"/>
        <v>0</v>
      </c>
      <c r="P3794">
        <f t="shared" si="178"/>
        <v>17.5</v>
      </c>
      <c r="Q3794" t="s">
        <v>8315</v>
      </c>
      <c r="R3794" t="s">
        <v>8357</v>
      </c>
      <c r="S3794" s="9">
        <f t="shared" si="179"/>
        <v>42170.447013888886</v>
      </c>
    </row>
    <row r="3795" spans="1:19" ht="43.5" x14ac:dyDescent="0.3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177"/>
        <v>60</v>
      </c>
      <c r="P3795">
        <f t="shared" si="178"/>
        <v>174</v>
      </c>
      <c r="Q3795" t="s">
        <v>8315</v>
      </c>
      <c r="R3795" t="s">
        <v>8357</v>
      </c>
      <c r="S3795" s="9">
        <f t="shared" si="179"/>
        <v>41968.938993055555</v>
      </c>
    </row>
    <row r="3796" spans="1:19" ht="58" hidden="1" x14ac:dyDescent="0.3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177"/>
        <v>1</v>
      </c>
      <c r="P3796">
        <f t="shared" si="178"/>
        <v>50</v>
      </c>
      <c r="Q3796" t="s">
        <v>8315</v>
      </c>
      <c r="R3796" t="s">
        <v>8357</v>
      </c>
      <c r="S3796" s="9">
        <f t="shared" si="179"/>
        <v>42132.58048611111</v>
      </c>
    </row>
    <row r="3797" spans="1:19" ht="43.5" hidden="1" x14ac:dyDescent="0.3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177"/>
        <v>2</v>
      </c>
      <c r="P3797">
        <f t="shared" si="178"/>
        <v>5</v>
      </c>
      <c r="Q3797" t="s">
        <v>8315</v>
      </c>
      <c r="R3797" t="s">
        <v>8357</v>
      </c>
      <c r="S3797" s="9">
        <f t="shared" si="179"/>
        <v>42201.436226851853</v>
      </c>
    </row>
    <row r="3798" spans="1:19" ht="43.5" x14ac:dyDescent="0.3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177"/>
        <v>0</v>
      </c>
      <c r="P3798">
        <f t="shared" si="178"/>
        <v>1</v>
      </c>
      <c r="Q3798" t="s">
        <v>8315</v>
      </c>
      <c r="R3798" t="s">
        <v>8357</v>
      </c>
      <c r="S3798" s="9">
        <f t="shared" si="179"/>
        <v>42689.029583333337</v>
      </c>
    </row>
    <row r="3799" spans="1:19" ht="58" x14ac:dyDescent="0.3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177"/>
        <v>90</v>
      </c>
      <c r="P3799">
        <f t="shared" si="178"/>
        <v>145.41</v>
      </c>
      <c r="Q3799" t="s">
        <v>8315</v>
      </c>
      <c r="R3799" t="s">
        <v>8357</v>
      </c>
      <c r="S3799" s="9">
        <f t="shared" si="179"/>
        <v>42084.881539351853</v>
      </c>
    </row>
    <row r="3800" spans="1:19" ht="43.5" x14ac:dyDescent="0.3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177"/>
        <v>1</v>
      </c>
      <c r="P3800">
        <f t="shared" si="178"/>
        <v>205</v>
      </c>
      <c r="Q3800" t="s">
        <v>8315</v>
      </c>
      <c r="R3800" t="s">
        <v>8357</v>
      </c>
      <c r="S3800" s="9">
        <f t="shared" si="179"/>
        <v>41831.722777777781</v>
      </c>
    </row>
    <row r="3801" spans="1:19" ht="43.5" x14ac:dyDescent="0.3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177"/>
        <v>4</v>
      </c>
      <c r="P3801">
        <f t="shared" si="178"/>
        <v>100.5</v>
      </c>
      <c r="Q3801" t="s">
        <v>8315</v>
      </c>
      <c r="R3801" t="s">
        <v>8357</v>
      </c>
      <c r="S3801" s="9">
        <f t="shared" si="179"/>
        <v>42410.93105324074</v>
      </c>
    </row>
    <row r="3802" spans="1:19" ht="43.5" x14ac:dyDescent="0.3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177"/>
        <v>4</v>
      </c>
      <c r="P3802">
        <f t="shared" si="178"/>
        <v>55.06</v>
      </c>
      <c r="Q3802" t="s">
        <v>8315</v>
      </c>
      <c r="R3802" t="s">
        <v>8357</v>
      </c>
      <c r="S3802" s="9">
        <f t="shared" si="179"/>
        <v>41982.737071759257</v>
      </c>
    </row>
    <row r="3803" spans="1:19" ht="43.5" x14ac:dyDescent="0.3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177"/>
        <v>9</v>
      </c>
      <c r="P3803">
        <f t="shared" si="178"/>
        <v>47.33</v>
      </c>
      <c r="Q3803" t="s">
        <v>8315</v>
      </c>
      <c r="R3803" t="s">
        <v>8357</v>
      </c>
      <c r="S3803" s="9">
        <f t="shared" si="179"/>
        <v>41975.676111111112</v>
      </c>
    </row>
    <row r="3804" spans="1:19" ht="43.5" x14ac:dyDescent="0.3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177"/>
        <v>0</v>
      </c>
      <c r="P3804">
        <f t="shared" si="178"/>
        <v>0</v>
      </c>
      <c r="Q3804" t="s">
        <v>8315</v>
      </c>
      <c r="R3804" t="s">
        <v>8357</v>
      </c>
      <c r="S3804" s="9">
        <f t="shared" si="179"/>
        <v>42269.126226851848</v>
      </c>
    </row>
    <row r="3805" spans="1:19" ht="29" x14ac:dyDescent="0.3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177"/>
        <v>20</v>
      </c>
      <c r="P3805">
        <f t="shared" si="178"/>
        <v>58.95</v>
      </c>
      <c r="Q3805" t="s">
        <v>8315</v>
      </c>
      <c r="R3805" t="s">
        <v>8357</v>
      </c>
      <c r="S3805" s="9">
        <f t="shared" si="179"/>
        <v>42403.971851851849</v>
      </c>
    </row>
    <row r="3806" spans="1:19" ht="43.5" x14ac:dyDescent="0.3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177"/>
        <v>0</v>
      </c>
      <c r="P3806">
        <f t="shared" si="178"/>
        <v>0</v>
      </c>
      <c r="Q3806" t="s">
        <v>8315</v>
      </c>
      <c r="R3806" t="s">
        <v>8357</v>
      </c>
      <c r="S3806" s="9">
        <f t="shared" si="179"/>
        <v>42527.00953703704</v>
      </c>
    </row>
    <row r="3807" spans="1:19" ht="43.5" x14ac:dyDescent="0.3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177"/>
        <v>0</v>
      </c>
      <c r="P3807">
        <f t="shared" si="178"/>
        <v>1.5</v>
      </c>
      <c r="Q3807" t="s">
        <v>8315</v>
      </c>
      <c r="R3807" t="s">
        <v>8357</v>
      </c>
      <c r="S3807" s="9">
        <f t="shared" si="179"/>
        <v>41849.887037037035</v>
      </c>
    </row>
    <row r="3808" spans="1:19" ht="58" hidden="1" x14ac:dyDescent="0.3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177"/>
        <v>0</v>
      </c>
      <c r="P3808">
        <f t="shared" si="178"/>
        <v>5</v>
      </c>
      <c r="Q3808" t="s">
        <v>8315</v>
      </c>
      <c r="R3808" t="s">
        <v>8357</v>
      </c>
      <c r="S3808" s="9">
        <f t="shared" si="179"/>
        <v>41799.259039351848</v>
      </c>
    </row>
    <row r="3809" spans="1:19" ht="43.5" x14ac:dyDescent="0.3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177"/>
        <v>30</v>
      </c>
      <c r="P3809">
        <f t="shared" si="178"/>
        <v>50.56</v>
      </c>
      <c r="Q3809" t="s">
        <v>8315</v>
      </c>
      <c r="R3809" t="s">
        <v>8357</v>
      </c>
      <c r="S3809" s="9">
        <f t="shared" si="179"/>
        <v>42090.909016203703</v>
      </c>
    </row>
    <row r="3810" spans="1:19" ht="43.5" hidden="1" x14ac:dyDescent="0.3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177"/>
        <v>100</v>
      </c>
      <c r="P3810">
        <f t="shared" si="178"/>
        <v>41.67</v>
      </c>
      <c r="Q3810" t="s">
        <v>8315</v>
      </c>
      <c r="R3810" t="s">
        <v>8316</v>
      </c>
      <c r="S3810" s="9">
        <f t="shared" si="179"/>
        <v>42059.453923611116</v>
      </c>
    </row>
    <row r="3811" spans="1:19" ht="58" hidden="1" x14ac:dyDescent="0.3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177"/>
        <v>101</v>
      </c>
      <c r="P3811">
        <f t="shared" si="178"/>
        <v>53.29</v>
      </c>
      <c r="Q3811" t="s">
        <v>8315</v>
      </c>
      <c r="R3811" t="s">
        <v>8316</v>
      </c>
      <c r="S3811" s="9">
        <f t="shared" si="179"/>
        <v>41800.526701388888</v>
      </c>
    </row>
    <row r="3812" spans="1:19" ht="43.5" hidden="1" x14ac:dyDescent="0.3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177"/>
        <v>122</v>
      </c>
      <c r="P3812">
        <f t="shared" si="178"/>
        <v>70.23</v>
      </c>
      <c r="Q3812" t="s">
        <v>8315</v>
      </c>
      <c r="R3812" t="s">
        <v>8316</v>
      </c>
      <c r="S3812" s="9">
        <f t="shared" si="179"/>
        <v>42054.849050925928</v>
      </c>
    </row>
    <row r="3813" spans="1:19" ht="43.5" hidden="1" x14ac:dyDescent="0.3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177"/>
        <v>330</v>
      </c>
      <c r="P3813">
        <f t="shared" si="178"/>
        <v>43.42</v>
      </c>
      <c r="Q3813" t="s">
        <v>8315</v>
      </c>
      <c r="R3813" t="s">
        <v>8316</v>
      </c>
      <c r="S3813" s="9">
        <f t="shared" si="179"/>
        <v>42487.62700231481</v>
      </c>
    </row>
    <row r="3814" spans="1:19" ht="43.5" hidden="1" x14ac:dyDescent="0.3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177"/>
        <v>110</v>
      </c>
      <c r="P3814">
        <f t="shared" si="178"/>
        <v>199.18</v>
      </c>
      <c r="Q3814" t="s">
        <v>8315</v>
      </c>
      <c r="R3814" t="s">
        <v>8316</v>
      </c>
      <c r="S3814" s="9">
        <f t="shared" si="179"/>
        <v>42109.751250000001</v>
      </c>
    </row>
    <row r="3815" spans="1:19" ht="58" hidden="1" x14ac:dyDescent="0.3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177"/>
        <v>101</v>
      </c>
      <c r="P3815">
        <f t="shared" si="178"/>
        <v>78.52</v>
      </c>
      <c r="Q3815" t="s">
        <v>8315</v>
      </c>
      <c r="R3815" t="s">
        <v>8316</v>
      </c>
      <c r="S3815" s="9">
        <f t="shared" si="179"/>
        <v>42497.275706018518</v>
      </c>
    </row>
    <row r="3816" spans="1:19" ht="43.5" hidden="1" x14ac:dyDescent="0.3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177"/>
        <v>140</v>
      </c>
      <c r="P3816">
        <f t="shared" si="178"/>
        <v>61.82</v>
      </c>
      <c r="Q3816" t="s">
        <v>8315</v>
      </c>
      <c r="R3816" t="s">
        <v>8316</v>
      </c>
      <c r="S3816" s="9">
        <f t="shared" si="179"/>
        <v>42058.904074074075</v>
      </c>
    </row>
    <row r="3817" spans="1:19" ht="29" hidden="1" x14ac:dyDescent="0.3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177"/>
        <v>100</v>
      </c>
      <c r="P3817">
        <f t="shared" si="178"/>
        <v>50</v>
      </c>
      <c r="Q3817" t="s">
        <v>8315</v>
      </c>
      <c r="R3817" t="s">
        <v>8316</v>
      </c>
      <c r="S3817" s="9">
        <f t="shared" si="179"/>
        <v>42207.259918981479</v>
      </c>
    </row>
    <row r="3818" spans="1:19" ht="58" hidden="1" x14ac:dyDescent="0.3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177"/>
        <v>119</v>
      </c>
      <c r="P3818">
        <f t="shared" si="178"/>
        <v>48.34</v>
      </c>
      <c r="Q3818" t="s">
        <v>8315</v>
      </c>
      <c r="R3818" t="s">
        <v>8316</v>
      </c>
      <c r="S3818" s="9">
        <f t="shared" si="179"/>
        <v>41807.690081018518</v>
      </c>
    </row>
    <row r="3819" spans="1:19" ht="43.5" hidden="1" x14ac:dyDescent="0.3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177"/>
        <v>107</v>
      </c>
      <c r="P3819">
        <f t="shared" si="178"/>
        <v>107.25</v>
      </c>
      <c r="Q3819" t="s">
        <v>8315</v>
      </c>
      <c r="R3819" t="s">
        <v>8316</v>
      </c>
      <c r="S3819" s="9">
        <f t="shared" si="179"/>
        <v>42284.69694444444</v>
      </c>
    </row>
    <row r="3820" spans="1:19" ht="43.5" hidden="1" x14ac:dyDescent="0.3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177"/>
        <v>228</v>
      </c>
      <c r="P3820">
        <f t="shared" si="178"/>
        <v>57</v>
      </c>
      <c r="Q3820" t="s">
        <v>8315</v>
      </c>
      <c r="R3820" t="s">
        <v>8316</v>
      </c>
      <c r="S3820" s="9">
        <f t="shared" si="179"/>
        <v>42045.84238425926</v>
      </c>
    </row>
    <row r="3821" spans="1:19" ht="43.5" hidden="1" x14ac:dyDescent="0.3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177"/>
        <v>106</v>
      </c>
      <c r="P3821">
        <f t="shared" si="178"/>
        <v>40.92</v>
      </c>
      <c r="Q3821" t="s">
        <v>8315</v>
      </c>
      <c r="R3821" t="s">
        <v>8316</v>
      </c>
      <c r="S3821" s="9">
        <f t="shared" si="179"/>
        <v>42184.209537037037</v>
      </c>
    </row>
    <row r="3822" spans="1:19" ht="43.5" hidden="1" x14ac:dyDescent="0.3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177"/>
        <v>143</v>
      </c>
      <c r="P3822">
        <f t="shared" si="178"/>
        <v>21.5</v>
      </c>
      <c r="Q3822" t="s">
        <v>8315</v>
      </c>
      <c r="R3822" t="s">
        <v>8316</v>
      </c>
      <c r="S3822" s="9">
        <f t="shared" si="179"/>
        <v>42160.651817129634</v>
      </c>
    </row>
    <row r="3823" spans="1:19" ht="43.5" hidden="1" x14ac:dyDescent="0.3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177"/>
        <v>105</v>
      </c>
      <c r="P3823">
        <f t="shared" si="178"/>
        <v>79.540000000000006</v>
      </c>
      <c r="Q3823" t="s">
        <v>8315</v>
      </c>
      <c r="R3823" t="s">
        <v>8316</v>
      </c>
      <c r="S3823" s="9">
        <f t="shared" si="179"/>
        <v>42341.180636574078</v>
      </c>
    </row>
    <row r="3824" spans="1:19" ht="58" hidden="1" x14ac:dyDescent="0.3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177"/>
        <v>110</v>
      </c>
      <c r="P3824">
        <f t="shared" si="178"/>
        <v>72.38</v>
      </c>
      <c r="Q3824" t="s">
        <v>8315</v>
      </c>
      <c r="R3824" t="s">
        <v>8316</v>
      </c>
      <c r="S3824" s="9">
        <f t="shared" si="179"/>
        <v>42329.838159722218</v>
      </c>
    </row>
    <row r="3825" spans="1:19" ht="43.5" hidden="1" x14ac:dyDescent="0.3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177"/>
        <v>106</v>
      </c>
      <c r="P3825">
        <f t="shared" si="178"/>
        <v>64.63</v>
      </c>
      <c r="Q3825" t="s">
        <v>8315</v>
      </c>
      <c r="R3825" t="s">
        <v>8316</v>
      </c>
      <c r="S3825" s="9">
        <f t="shared" si="179"/>
        <v>42170.910231481481</v>
      </c>
    </row>
    <row r="3826" spans="1:19" ht="43.5" hidden="1" x14ac:dyDescent="0.3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177"/>
        <v>108</v>
      </c>
      <c r="P3826">
        <f t="shared" si="178"/>
        <v>38.57</v>
      </c>
      <c r="Q3826" t="s">
        <v>8315</v>
      </c>
      <c r="R3826" t="s">
        <v>8316</v>
      </c>
      <c r="S3826" s="9">
        <f t="shared" si="179"/>
        <v>42571.626192129625</v>
      </c>
    </row>
    <row r="3827" spans="1:19" ht="43.5" hidden="1" x14ac:dyDescent="0.3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177"/>
        <v>105</v>
      </c>
      <c r="P3827">
        <f t="shared" si="178"/>
        <v>107.57</v>
      </c>
      <c r="Q3827" t="s">
        <v>8315</v>
      </c>
      <c r="R3827" t="s">
        <v>8316</v>
      </c>
      <c r="S3827" s="9">
        <f t="shared" si="179"/>
        <v>42151.069606481484</v>
      </c>
    </row>
    <row r="3828" spans="1:19" ht="43.5" hidden="1" x14ac:dyDescent="0.3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177"/>
        <v>119</v>
      </c>
      <c r="P3828">
        <f t="shared" si="178"/>
        <v>27.5</v>
      </c>
      <c r="Q3828" t="s">
        <v>8315</v>
      </c>
      <c r="R3828" t="s">
        <v>8316</v>
      </c>
      <c r="S3828" s="9">
        <f t="shared" si="179"/>
        <v>42101.423541666663</v>
      </c>
    </row>
    <row r="3829" spans="1:19" ht="58" hidden="1" x14ac:dyDescent="0.3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177"/>
        <v>153</v>
      </c>
      <c r="P3829">
        <f t="shared" si="178"/>
        <v>70.459999999999994</v>
      </c>
      <c r="Q3829" t="s">
        <v>8315</v>
      </c>
      <c r="R3829" t="s">
        <v>8316</v>
      </c>
      <c r="S3829" s="9">
        <f t="shared" si="179"/>
        <v>42034.928252314814</v>
      </c>
    </row>
    <row r="3830" spans="1:19" ht="43.5" hidden="1" x14ac:dyDescent="0.3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177"/>
        <v>100</v>
      </c>
      <c r="P3830">
        <f t="shared" si="178"/>
        <v>178.57</v>
      </c>
      <c r="Q3830" t="s">
        <v>8315</v>
      </c>
      <c r="R3830" t="s">
        <v>8316</v>
      </c>
      <c r="S3830" s="9">
        <f t="shared" si="179"/>
        <v>41944.527627314819</v>
      </c>
    </row>
    <row r="3831" spans="1:19" ht="43.5" hidden="1" x14ac:dyDescent="0.3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177"/>
        <v>100</v>
      </c>
      <c r="P3831">
        <f t="shared" si="178"/>
        <v>62.63</v>
      </c>
      <c r="Q3831" t="s">
        <v>8315</v>
      </c>
      <c r="R3831" t="s">
        <v>8316</v>
      </c>
      <c r="S3831" s="9">
        <f t="shared" si="179"/>
        <v>42593.865405092598</v>
      </c>
    </row>
    <row r="3832" spans="1:19" ht="43.5" hidden="1" x14ac:dyDescent="0.3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177"/>
        <v>225</v>
      </c>
      <c r="P3832">
        <f t="shared" si="178"/>
        <v>75</v>
      </c>
      <c r="Q3832" t="s">
        <v>8315</v>
      </c>
      <c r="R3832" t="s">
        <v>8316</v>
      </c>
      <c r="S3832" s="9">
        <f t="shared" si="179"/>
        <v>42503.740868055553</v>
      </c>
    </row>
    <row r="3833" spans="1:19" ht="58" hidden="1" x14ac:dyDescent="0.3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177"/>
        <v>106</v>
      </c>
      <c r="P3833">
        <f t="shared" si="178"/>
        <v>58.9</v>
      </c>
      <c r="Q3833" t="s">
        <v>8315</v>
      </c>
      <c r="R3833" t="s">
        <v>8316</v>
      </c>
      <c r="S3833" s="9">
        <f t="shared" si="179"/>
        <v>41927.848900462966</v>
      </c>
    </row>
    <row r="3834" spans="1:19" ht="43.5" hidden="1" x14ac:dyDescent="0.3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177"/>
        <v>105</v>
      </c>
      <c r="P3834">
        <f t="shared" si="178"/>
        <v>139.56</v>
      </c>
      <c r="Q3834" t="s">
        <v>8315</v>
      </c>
      <c r="R3834" t="s">
        <v>8316</v>
      </c>
      <c r="S3834" s="9">
        <f t="shared" si="179"/>
        <v>42375.114988425921</v>
      </c>
    </row>
    <row r="3835" spans="1:19" ht="58" hidden="1" x14ac:dyDescent="0.3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177"/>
        <v>117</v>
      </c>
      <c r="P3835">
        <f t="shared" si="178"/>
        <v>70</v>
      </c>
      <c r="Q3835" t="s">
        <v>8315</v>
      </c>
      <c r="R3835" t="s">
        <v>8316</v>
      </c>
      <c r="S3835" s="9">
        <f t="shared" si="179"/>
        <v>41963.872361111105</v>
      </c>
    </row>
    <row r="3836" spans="1:19" ht="58" hidden="1" x14ac:dyDescent="0.3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177"/>
        <v>109</v>
      </c>
      <c r="P3836">
        <f t="shared" si="178"/>
        <v>57.39</v>
      </c>
      <c r="Q3836" t="s">
        <v>8315</v>
      </c>
      <c r="R3836" t="s">
        <v>8316</v>
      </c>
      <c r="S3836" s="9">
        <f t="shared" si="179"/>
        <v>42143.445219907408</v>
      </c>
    </row>
    <row r="3837" spans="1:19" ht="43.5" hidden="1" x14ac:dyDescent="0.3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177"/>
        <v>160</v>
      </c>
      <c r="P3837">
        <f t="shared" si="178"/>
        <v>40</v>
      </c>
      <c r="Q3837" t="s">
        <v>8315</v>
      </c>
      <c r="R3837" t="s">
        <v>8316</v>
      </c>
      <c r="S3837" s="9">
        <f t="shared" si="179"/>
        <v>42460.94222222222</v>
      </c>
    </row>
    <row r="3838" spans="1:19" ht="43.5" hidden="1" x14ac:dyDescent="0.3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177"/>
        <v>113</v>
      </c>
      <c r="P3838">
        <f t="shared" si="178"/>
        <v>64.290000000000006</v>
      </c>
      <c r="Q3838" t="s">
        <v>8315</v>
      </c>
      <c r="R3838" t="s">
        <v>8316</v>
      </c>
      <c r="S3838" s="9">
        <f t="shared" si="179"/>
        <v>42553.926527777774</v>
      </c>
    </row>
    <row r="3839" spans="1:19" ht="29" hidden="1" x14ac:dyDescent="0.3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177"/>
        <v>102</v>
      </c>
      <c r="P3839">
        <f t="shared" si="178"/>
        <v>120.12</v>
      </c>
      <c r="Q3839" t="s">
        <v>8315</v>
      </c>
      <c r="R3839" t="s">
        <v>8316</v>
      </c>
      <c r="S3839" s="9">
        <f t="shared" si="179"/>
        <v>42152.765717592592</v>
      </c>
    </row>
    <row r="3840" spans="1:19" ht="58" hidden="1" x14ac:dyDescent="0.3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177"/>
        <v>101</v>
      </c>
      <c r="P3840">
        <f t="shared" si="178"/>
        <v>1008.24</v>
      </c>
      <c r="Q3840" t="s">
        <v>8315</v>
      </c>
      <c r="R3840" t="s">
        <v>8316</v>
      </c>
      <c r="S3840" s="9">
        <f t="shared" si="179"/>
        <v>42116.710752314815</v>
      </c>
    </row>
    <row r="3841" spans="1:19" ht="43.5" hidden="1" x14ac:dyDescent="0.3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177"/>
        <v>101</v>
      </c>
      <c r="P3841">
        <f t="shared" si="178"/>
        <v>63.28</v>
      </c>
      <c r="Q3841" t="s">
        <v>8315</v>
      </c>
      <c r="R3841" t="s">
        <v>8316</v>
      </c>
      <c r="S3841" s="9">
        <f t="shared" si="179"/>
        <v>42155.142638888887</v>
      </c>
    </row>
    <row r="3842" spans="1:19" ht="43.5" hidden="1" x14ac:dyDescent="0.3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ref="O3842:O3905" si="180">ROUND((E3842/D3842)*100,0)</f>
        <v>6500</v>
      </c>
      <c r="P3842">
        <f t="shared" si="178"/>
        <v>21.67</v>
      </c>
      <c r="Q3842" t="s">
        <v>8315</v>
      </c>
      <c r="R3842" t="s">
        <v>8316</v>
      </c>
      <c r="S3842" s="9">
        <f t="shared" si="179"/>
        <v>42432.701724537037</v>
      </c>
    </row>
    <row r="3843" spans="1:19" ht="43.5" hidden="1" x14ac:dyDescent="0.3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 t="shared" si="180"/>
        <v>9</v>
      </c>
      <c r="P3843">
        <f t="shared" ref="P3843:P3906" si="181">IFERROR(ROUND(E3843/L3843,2),0)</f>
        <v>25.65</v>
      </c>
      <c r="Q3843" t="s">
        <v>8315</v>
      </c>
      <c r="R3843" t="s">
        <v>8316</v>
      </c>
      <c r="S3843" s="9">
        <f t="shared" ref="S3843:S3906" si="182">(((J3843/60)/60)/24)+DATE(1970,1,1)</f>
        <v>41780.785729166666</v>
      </c>
    </row>
    <row r="3844" spans="1:19" ht="43.5" hidden="1" x14ac:dyDescent="0.3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180"/>
        <v>22</v>
      </c>
      <c r="P3844">
        <f t="shared" si="181"/>
        <v>47.7</v>
      </c>
      <c r="Q3844" t="s">
        <v>8315</v>
      </c>
      <c r="R3844" t="s">
        <v>8316</v>
      </c>
      <c r="S3844" s="9">
        <f t="shared" si="182"/>
        <v>41740.493657407409</v>
      </c>
    </row>
    <row r="3845" spans="1:19" ht="43.5" hidden="1" x14ac:dyDescent="0.3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 t="shared" si="180"/>
        <v>21</v>
      </c>
      <c r="P3845">
        <f t="shared" si="181"/>
        <v>56.05</v>
      </c>
      <c r="Q3845" t="s">
        <v>8315</v>
      </c>
      <c r="R3845" t="s">
        <v>8316</v>
      </c>
      <c r="S3845" s="9">
        <f t="shared" si="182"/>
        <v>41766.072500000002</v>
      </c>
    </row>
    <row r="3846" spans="1:19" ht="43.5" hidden="1" x14ac:dyDescent="0.3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 t="shared" si="180"/>
        <v>41</v>
      </c>
      <c r="P3846">
        <f t="shared" si="181"/>
        <v>81.319999999999993</v>
      </c>
      <c r="Q3846" t="s">
        <v>8315</v>
      </c>
      <c r="R3846" t="s">
        <v>8316</v>
      </c>
      <c r="S3846" s="9">
        <f t="shared" si="182"/>
        <v>41766.617291666669</v>
      </c>
    </row>
    <row r="3847" spans="1:19" ht="58" hidden="1" x14ac:dyDescent="0.3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 t="shared" si="180"/>
        <v>2</v>
      </c>
      <c r="P3847">
        <f t="shared" si="181"/>
        <v>70.17</v>
      </c>
      <c r="Q3847" t="s">
        <v>8315</v>
      </c>
      <c r="R3847" t="s">
        <v>8316</v>
      </c>
      <c r="S3847" s="9">
        <f t="shared" si="182"/>
        <v>42248.627013888887</v>
      </c>
    </row>
    <row r="3848" spans="1:19" ht="43.5" hidden="1" x14ac:dyDescent="0.3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 t="shared" si="180"/>
        <v>3</v>
      </c>
      <c r="P3848">
        <f t="shared" si="181"/>
        <v>23.63</v>
      </c>
      <c r="Q3848" t="s">
        <v>8315</v>
      </c>
      <c r="R3848" t="s">
        <v>8316</v>
      </c>
      <c r="S3848" s="9">
        <f t="shared" si="182"/>
        <v>41885.221550925926</v>
      </c>
    </row>
    <row r="3849" spans="1:19" ht="43.5" hidden="1" x14ac:dyDescent="0.3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 t="shared" si="180"/>
        <v>16</v>
      </c>
      <c r="P3849">
        <f t="shared" si="181"/>
        <v>188.56</v>
      </c>
      <c r="Q3849" t="s">
        <v>8315</v>
      </c>
      <c r="R3849" t="s">
        <v>8316</v>
      </c>
      <c r="S3849" s="9">
        <f t="shared" si="182"/>
        <v>42159.224432870367</v>
      </c>
    </row>
    <row r="3850" spans="1:19" ht="43.5" hidden="1" x14ac:dyDescent="0.3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 t="shared" si="180"/>
        <v>16</v>
      </c>
      <c r="P3850">
        <f t="shared" si="181"/>
        <v>49.51</v>
      </c>
      <c r="Q3850" t="s">
        <v>8315</v>
      </c>
      <c r="R3850" t="s">
        <v>8316</v>
      </c>
      <c r="S3850" s="9">
        <f t="shared" si="182"/>
        <v>42265.817002314812</v>
      </c>
    </row>
    <row r="3851" spans="1:19" ht="58" hidden="1" x14ac:dyDescent="0.3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180"/>
        <v>7</v>
      </c>
      <c r="P3851">
        <f t="shared" si="181"/>
        <v>75.459999999999994</v>
      </c>
      <c r="Q3851" t="s">
        <v>8315</v>
      </c>
      <c r="R3851" t="s">
        <v>8316</v>
      </c>
      <c r="S3851" s="9">
        <f t="shared" si="182"/>
        <v>42136.767175925925</v>
      </c>
    </row>
    <row r="3852" spans="1:19" ht="29" hidden="1" x14ac:dyDescent="0.3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 t="shared" si="180"/>
        <v>4</v>
      </c>
      <c r="P3852">
        <f t="shared" si="181"/>
        <v>9.5</v>
      </c>
      <c r="Q3852" t="s">
        <v>8315</v>
      </c>
      <c r="R3852" t="s">
        <v>8316</v>
      </c>
      <c r="S3852" s="9">
        <f t="shared" si="182"/>
        <v>41975.124340277776</v>
      </c>
    </row>
    <row r="3853" spans="1:19" ht="43.5" hidden="1" x14ac:dyDescent="0.3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180"/>
        <v>34</v>
      </c>
      <c r="P3853">
        <f t="shared" si="181"/>
        <v>35.5</v>
      </c>
      <c r="Q3853" t="s">
        <v>8315</v>
      </c>
      <c r="R3853" t="s">
        <v>8316</v>
      </c>
      <c r="S3853" s="9">
        <f t="shared" si="182"/>
        <v>42172.439571759256</v>
      </c>
    </row>
    <row r="3854" spans="1:19" ht="43.5" hidden="1" x14ac:dyDescent="0.3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 t="shared" si="180"/>
        <v>0</v>
      </c>
      <c r="P3854">
        <f t="shared" si="181"/>
        <v>10</v>
      </c>
      <c r="Q3854" t="s">
        <v>8315</v>
      </c>
      <c r="R3854" t="s">
        <v>8316</v>
      </c>
      <c r="S3854" s="9">
        <f t="shared" si="182"/>
        <v>42065.190694444449</v>
      </c>
    </row>
    <row r="3855" spans="1:19" ht="43.5" hidden="1" x14ac:dyDescent="0.3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 t="shared" si="180"/>
        <v>0</v>
      </c>
      <c r="P3855">
        <f t="shared" si="181"/>
        <v>13</v>
      </c>
      <c r="Q3855" t="s">
        <v>8315</v>
      </c>
      <c r="R3855" t="s">
        <v>8316</v>
      </c>
      <c r="S3855" s="9">
        <f t="shared" si="182"/>
        <v>41848.84002314815</v>
      </c>
    </row>
    <row r="3856" spans="1:19" ht="29" hidden="1" x14ac:dyDescent="0.3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 t="shared" si="180"/>
        <v>16</v>
      </c>
      <c r="P3856">
        <f t="shared" si="181"/>
        <v>89.4</v>
      </c>
      <c r="Q3856" t="s">
        <v>8315</v>
      </c>
      <c r="R3856" t="s">
        <v>8316</v>
      </c>
      <c r="S3856" s="9">
        <f t="shared" si="182"/>
        <v>42103.884930555556</v>
      </c>
    </row>
    <row r="3857" spans="1:19" ht="58" hidden="1" x14ac:dyDescent="0.3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 t="shared" si="180"/>
        <v>3</v>
      </c>
      <c r="P3857">
        <f t="shared" si="181"/>
        <v>25</v>
      </c>
      <c r="Q3857" t="s">
        <v>8315</v>
      </c>
      <c r="R3857" t="s">
        <v>8316</v>
      </c>
      <c r="S3857" s="9">
        <f t="shared" si="182"/>
        <v>42059.970729166671</v>
      </c>
    </row>
    <row r="3858" spans="1:19" ht="58" hidden="1" x14ac:dyDescent="0.3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 t="shared" si="180"/>
        <v>0</v>
      </c>
      <c r="P3858">
        <f t="shared" si="181"/>
        <v>1</v>
      </c>
      <c r="Q3858" t="s">
        <v>8315</v>
      </c>
      <c r="R3858" t="s">
        <v>8316</v>
      </c>
      <c r="S3858" s="9">
        <f t="shared" si="182"/>
        <v>42041.743090277778</v>
      </c>
    </row>
    <row r="3859" spans="1:19" ht="43.5" hidden="1" x14ac:dyDescent="0.3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 t="shared" si="180"/>
        <v>5</v>
      </c>
      <c r="P3859">
        <f t="shared" si="181"/>
        <v>65</v>
      </c>
      <c r="Q3859" t="s">
        <v>8315</v>
      </c>
      <c r="R3859" t="s">
        <v>8316</v>
      </c>
      <c r="S3859" s="9">
        <f t="shared" si="182"/>
        <v>41829.73715277778</v>
      </c>
    </row>
    <row r="3860" spans="1:19" ht="58" hidden="1" x14ac:dyDescent="0.35">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180"/>
        <v>2</v>
      </c>
      <c r="P3860">
        <f t="shared" si="181"/>
        <v>10</v>
      </c>
      <c r="Q3860" t="s">
        <v>8315</v>
      </c>
      <c r="R3860" t="s">
        <v>8316</v>
      </c>
      <c r="S3860" s="9">
        <f t="shared" si="182"/>
        <v>42128.431064814817</v>
      </c>
    </row>
    <row r="3861" spans="1:19" ht="43.5" hidden="1" x14ac:dyDescent="0.3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 t="shared" si="180"/>
        <v>0</v>
      </c>
      <c r="P3861">
        <f t="shared" si="181"/>
        <v>1</v>
      </c>
      <c r="Q3861" t="s">
        <v>8315</v>
      </c>
      <c r="R3861" t="s">
        <v>8316</v>
      </c>
      <c r="S3861" s="9">
        <f t="shared" si="182"/>
        <v>41789.893599537041</v>
      </c>
    </row>
    <row r="3862" spans="1:19" ht="58" hidden="1" x14ac:dyDescent="0.3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 t="shared" si="180"/>
        <v>18</v>
      </c>
      <c r="P3862">
        <f t="shared" si="181"/>
        <v>81.540000000000006</v>
      </c>
      <c r="Q3862" t="s">
        <v>8315</v>
      </c>
      <c r="R3862" t="s">
        <v>8316</v>
      </c>
      <c r="S3862" s="9">
        <f t="shared" si="182"/>
        <v>41833.660995370366</v>
      </c>
    </row>
    <row r="3863" spans="1:19" hidden="1" x14ac:dyDescent="0.3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 t="shared" si="180"/>
        <v>5</v>
      </c>
      <c r="P3863">
        <f t="shared" si="181"/>
        <v>100</v>
      </c>
      <c r="Q3863" t="s">
        <v>8315</v>
      </c>
      <c r="R3863" t="s">
        <v>8316</v>
      </c>
      <c r="S3863" s="9">
        <f t="shared" si="182"/>
        <v>41914.590011574073</v>
      </c>
    </row>
    <row r="3864" spans="1:19" ht="29" hidden="1" x14ac:dyDescent="0.3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 t="shared" si="180"/>
        <v>0</v>
      </c>
      <c r="P3864">
        <f t="shared" si="181"/>
        <v>1</v>
      </c>
      <c r="Q3864" t="s">
        <v>8315</v>
      </c>
      <c r="R3864" t="s">
        <v>8316</v>
      </c>
      <c r="S3864" s="9">
        <f t="shared" si="182"/>
        <v>42611.261064814811</v>
      </c>
    </row>
    <row r="3865" spans="1:19" ht="43.5" hidden="1" x14ac:dyDescent="0.3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 t="shared" si="180"/>
        <v>0</v>
      </c>
      <c r="P3865">
        <f t="shared" si="181"/>
        <v>0</v>
      </c>
      <c r="Q3865" t="s">
        <v>8315</v>
      </c>
      <c r="R3865" t="s">
        <v>8316</v>
      </c>
      <c r="S3865" s="9">
        <f t="shared" si="182"/>
        <v>42253.633159722223</v>
      </c>
    </row>
    <row r="3866" spans="1:19" ht="58" hidden="1" x14ac:dyDescent="0.3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 t="shared" si="180"/>
        <v>1</v>
      </c>
      <c r="P3866">
        <f t="shared" si="181"/>
        <v>20</v>
      </c>
      <c r="Q3866" t="s">
        <v>8315</v>
      </c>
      <c r="R3866" t="s">
        <v>8316</v>
      </c>
      <c r="S3866" s="9">
        <f t="shared" si="182"/>
        <v>42295.891828703709</v>
      </c>
    </row>
    <row r="3867" spans="1:19" ht="43.5" hidden="1" x14ac:dyDescent="0.3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180"/>
        <v>27</v>
      </c>
      <c r="P3867">
        <f t="shared" si="181"/>
        <v>46.43</v>
      </c>
      <c r="Q3867" t="s">
        <v>8315</v>
      </c>
      <c r="R3867" t="s">
        <v>8316</v>
      </c>
      <c r="S3867" s="9">
        <f t="shared" si="182"/>
        <v>41841.651597222226</v>
      </c>
    </row>
    <row r="3868" spans="1:19" ht="29" hidden="1" x14ac:dyDescent="0.3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 t="shared" si="180"/>
        <v>1</v>
      </c>
      <c r="P3868">
        <f t="shared" si="181"/>
        <v>5.5</v>
      </c>
      <c r="Q3868" t="s">
        <v>8315</v>
      </c>
      <c r="R3868" t="s">
        <v>8316</v>
      </c>
      <c r="S3868" s="9">
        <f t="shared" si="182"/>
        <v>42402.947002314817</v>
      </c>
    </row>
    <row r="3869" spans="1:19" ht="43.5" hidden="1" x14ac:dyDescent="0.3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 t="shared" si="180"/>
        <v>13</v>
      </c>
      <c r="P3869">
        <f t="shared" si="181"/>
        <v>50.2</v>
      </c>
      <c r="Q3869" t="s">
        <v>8315</v>
      </c>
      <c r="R3869" t="s">
        <v>8316</v>
      </c>
      <c r="S3869" s="9">
        <f t="shared" si="182"/>
        <v>42509.814108796301</v>
      </c>
    </row>
    <row r="3870" spans="1:19" hidden="1" x14ac:dyDescent="0.35">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180"/>
        <v>0</v>
      </c>
      <c r="P3870">
        <f t="shared" si="181"/>
        <v>10</v>
      </c>
      <c r="Q3870" t="s">
        <v>8315</v>
      </c>
      <c r="R3870" t="s">
        <v>8357</v>
      </c>
      <c r="S3870" s="9">
        <f t="shared" si="182"/>
        <v>41865.659780092588</v>
      </c>
    </row>
    <row r="3871" spans="1:19" ht="29" x14ac:dyDescent="0.3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180"/>
        <v>3</v>
      </c>
      <c r="P3871">
        <f t="shared" si="181"/>
        <v>30.13</v>
      </c>
      <c r="Q3871" t="s">
        <v>8315</v>
      </c>
      <c r="R3871" t="s">
        <v>8357</v>
      </c>
      <c r="S3871" s="9">
        <f t="shared" si="182"/>
        <v>42047.724444444444</v>
      </c>
    </row>
    <row r="3872" spans="1:19" ht="58" x14ac:dyDescent="0.3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180"/>
        <v>15</v>
      </c>
      <c r="P3872">
        <f t="shared" si="181"/>
        <v>150</v>
      </c>
      <c r="Q3872" t="s">
        <v>8315</v>
      </c>
      <c r="R3872" t="s">
        <v>8357</v>
      </c>
      <c r="S3872" s="9">
        <f t="shared" si="182"/>
        <v>41793.17219907407</v>
      </c>
    </row>
    <row r="3873" spans="1:19" ht="29" x14ac:dyDescent="0.3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180"/>
        <v>3</v>
      </c>
      <c r="P3873">
        <f t="shared" si="181"/>
        <v>13.33</v>
      </c>
      <c r="Q3873" t="s">
        <v>8315</v>
      </c>
      <c r="R3873" t="s">
        <v>8357</v>
      </c>
      <c r="S3873" s="9">
        <f t="shared" si="182"/>
        <v>42763.780671296292</v>
      </c>
    </row>
    <row r="3874" spans="1:19" ht="43.5" x14ac:dyDescent="0.3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180"/>
        <v>0</v>
      </c>
      <c r="P3874">
        <f t="shared" si="181"/>
        <v>0</v>
      </c>
      <c r="Q3874" t="s">
        <v>8315</v>
      </c>
      <c r="R3874" t="s">
        <v>8357</v>
      </c>
      <c r="S3874" s="9">
        <f t="shared" si="182"/>
        <v>42180.145787037036</v>
      </c>
    </row>
    <row r="3875" spans="1:19" ht="43.5" x14ac:dyDescent="0.3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180"/>
        <v>0</v>
      </c>
      <c r="P3875">
        <f t="shared" si="181"/>
        <v>0</v>
      </c>
      <c r="Q3875" t="s">
        <v>8315</v>
      </c>
      <c r="R3875" t="s">
        <v>8357</v>
      </c>
      <c r="S3875" s="9">
        <f t="shared" si="182"/>
        <v>42255.696006944447</v>
      </c>
    </row>
    <row r="3876" spans="1:19" ht="58" hidden="1" x14ac:dyDescent="0.3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180"/>
        <v>0</v>
      </c>
      <c r="P3876">
        <f t="shared" si="181"/>
        <v>0</v>
      </c>
      <c r="Q3876" t="s">
        <v>8315</v>
      </c>
      <c r="R3876" t="s">
        <v>8357</v>
      </c>
      <c r="S3876" s="9">
        <f t="shared" si="182"/>
        <v>42007.016458333332</v>
      </c>
    </row>
    <row r="3877" spans="1:19" ht="43.5" hidden="1" x14ac:dyDescent="0.3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180"/>
        <v>0</v>
      </c>
      <c r="P3877">
        <f t="shared" si="181"/>
        <v>0</v>
      </c>
      <c r="Q3877" t="s">
        <v>8315</v>
      </c>
      <c r="R3877" t="s">
        <v>8357</v>
      </c>
      <c r="S3877" s="9">
        <f t="shared" si="182"/>
        <v>42615.346817129626</v>
      </c>
    </row>
    <row r="3878" spans="1:19" ht="58" hidden="1" x14ac:dyDescent="0.3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180"/>
        <v>53</v>
      </c>
      <c r="P3878">
        <f t="shared" si="181"/>
        <v>44.76</v>
      </c>
      <c r="Q3878" t="s">
        <v>8315</v>
      </c>
      <c r="R3878" t="s">
        <v>8357</v>
      </c>
      <c r="S3878" s="9">
        <f t="shared" si="182"/>
        <v>42372.624166666668</v>
      </c>
    </row>
    <row r="3879" spans="1:19" ht="43.5" x14ac:dyDescent="0.3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180"/>
        <v>5</v>
      </c>
      <c r="P3879">
        <f t="shared" si="181"/>
        <v>88.64</v>
      </c>
      <c r="Q3879" t="s">
        <v>8315</v>
      </c>
      <c r="R3879" t="s">
        <v>8357</v>
      </c>
      <c r="S3879" s="9">
        <f t="shared" si="182"/>
        <v>42682.67768518519</v>
      </c>
    </row>
    <row r="3880" spans="1:19" ht="43.5" x14ac:dyDescent="0.3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180"/>
        <v>0</v>
      </c>
      <c r="P3880">
        <f t="shared" si="181"/>
        <v>10</v>
      </c>
      <c r="Q3880" t="s">
        <v>8315</v>
      </c>
      <c r="R3880" t="s">
        <v>8357</v>
      </c>
      <c r="S3880" s="9">
        <f t="shared" si="182"/>
        <v>42154.818819444445</v>
      </c>
    </row>
    <row r="3881" spans="1:19" ht="43.5" hidden="1" x14ac:dyDescent="0.3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180"/>
        <v>0</v>
      </c>
      <c r="P3881">
        <f t="shared" si="181"/>
        <v>0</v>
      </c>
      <c r="Q3881" t="s">
        <v>8315</v>
      </c>
      <c r="R3881" t="s">
        <v>8357</v>
      </c>
      <c r="S3881" s="9">
        <f t="shared" si="182"/>
        <v>41999.861064814817</v>
      </c>
    </row>
    <row r="3882" spans="1:19" ht="43.5" hidden="1" x14ac:dyDescent="0.3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180"/>
        <v>13</v>
      </c>
      <c r="P3882">
        <f t="shared" si="181"/>
        <v>57.65</v>
      </c>
      <c r="Q3882" t="s">
        <v>8315</v>
      </c>
      <c r="R3882" t="s">
        <v>8357</v>
      </c>
      <c r="S3882" s="9">
        <f t="shared" si="182"/>
        <v>41815.815046296295</v>
      </c>
    </row>
    <row r="3883" spans="1:19" ht="29" x14ac:dyDescent="0.3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180"/>
        <v>5</v>
      </c>
      <c r="P3883">
        <f t="shared" si="181"/>
        <v>25</v>
      </c>
      <c r="Q3883" t="s">
        <v>8315</v>
      </c>
      <c r="R3883" t="s">
        <v>8357</v>
      </c>
      <c r="S3883" s="9">
        <f t="shared" si="182"/>
        <v>42756.018506944441</v>
      </c>
    </row>
    <row r="3884" spans="1:19" ht="43.5" hidden="1" x14ac:dyDescent="0.3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180"/>
        <v>0</v>
      </c>
      <c r="P3884">
        <f t="shared" si="181"/>
        <v>0</v>
      </c>
      <c r="Q3884" t="s">
        <v>8315</v>
      </c>
      <c r="R3884" t="s">
        <v>8357</v>
      </c>
      <c r="S3884" s="9">
        <f t="shared" si="182"/>
        <v>42373.983449074076</v>
      </c>
    </row>
    <row r="3885" spans="1:19" ht="58" hidden="1" x14ac:dyDescent="0.35">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180"/>
        <v>0</v>
      </c>
      <c r="P3885">
        <f t="shared" si="181"/>
        <v>0</v>
      </c>
      <c r="Q3885" t="s">
        <v>8315</v>
      </c>
      <c r="R3885" t="s">
        <v>8357</v>
      </c>
      <c r="S3885" s="9">
        <f t="shared" si="182"/>
        <v>41854.602650462963</v>
      </c>
    </row>
    <row r="3886" spans="1:19" ht="43.5" x14ac:dyDescent="0.3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180"/>
        <v>0</v>
      </c>
      <c r="P3886">
        <f t="shared" si="181"/>
        <v>0</v>
      </c>
      <c r="Q3886" t="s">
        <v>8315</v>
      </c>
      <c r="R3886" t="s">
        <v>8357</v>
      </c>
      <c r="S3886" s="9">
        <f t="shared" si="182"/>
        <v>42065.791574074072</v>
      </c>
    </row>
    <row r="3887" spans="1:19" ht="43.5" x14ac:dyDescent="0.3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180"/>
        <v>0</v>
      </c>
      <c r="P3887">
        <f t="shared" si="181"/>
        <v>0</v>
      </c>
      <c r="Q3887" t="s">
        <v>8315</v>
      </c>
      <c r="R3887" t="s">
        <v>8357</v>
      </c>
      <c r="S3887" s="9">
        <f t="shared" si="182"/>
        <v>42469.951284722221</v>
      </c>
    </row>
    <row r="3888" spans="1:19" hidden="1" x14ac:dyDescent="0.35">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180"/>
        <v>0</v>
      </c>
      <c r="P3888">
        <f t="shared" si="181"/>
        <v>0</v>
      </c>
      <c r="Q3888" t="s">
        <v>8315</v>
      </c>
      <c r="R3888" t="s">
        <v>8357</v>
      </c>
      <c r="S3888" s="9">
        <f t="shared" si="182"/>
        <v>41954.228032407409</v>
      </c>
    </row>
    <row r="3889" spans="1:19" ht="43.5" x14ac:dyDescent="0.3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180"/>
        <v>2</v>
      </c>
      <c r="P3889">
        <f t="shared" si="181"/>
        <v>17.5</v>
      </c>
      <c r="Q3889" t="s">
        <v>8315</v>
      </c>
      <c r="R3889" t="s">
        <v>8357</v>
      </c>
      <c r="S3889" s="9">
        <f t="shared" si="182"/>
        <v>42079.857974537037</v>
      </c>
    </row>
    <row r="3890" spans="1:19" ht="58" hidden="1" x14ac:dyDescent="0.3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180"/>
        <v>27</v>
      </c>
      <c r="P3890">
        <f t="shared" si="181"/>
        <v>38.71</v>
      </c>
      <c r="Q3890" t="s">
        <v>8315</v>
      </c>
      <c r="R3890" t="s">
        <v>8316</v>
      </c>
      <c r="S3890" s="9">
        <f t="shared" si="182"/>
        <v>42762.545810185184</v>
      </c>
    </row>
    <row r="3891" spans="1:19" ht="43.5" hidden="1" x14ac:dyDescent="0.3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 t="shared" si="180"/>
        <v>1</v>
      </c>
      <c r="P3891">
        <f t="shared" si="181"/>
        <v>13.11</v>
      </c>
      <c r="Q3891" t="s">
        <v>8315</v>
      </c>
      <c r="R3891" t="s">
        <v>8316</v>
      </c>
      <c r="S3891" s="9">
        <f t="shared" si="182"/>
        <v>41977.004976851851</v>
      </c>
    </row>
    <row r="3892" spans="1:19" ht="43.5" hidden="1" x14ac:dyDescent="0.3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 t="shared" si="180"/>
        <v>17</v>
      </c>
      <c r="P3892">
        <f t="shared" si="181"/>
        <v>315.5</v>
      </c>
      <c r="Q3892" t="s">
        <v>8315</v>
      </c>
      <c r="R3892" t="s">
        <v>8316</v>
      </c>
      <c r="S3892" s="9">
        <f t="shared" si="182"/>
        <v>42171.758611111116</v>
      </c>
    </row>
    <row r="3893" spans="1:19" ht="29" hidden="1" x14ac:dyDescent="0.3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 t="shared" si="180"/>
        <v>33</v>
      </c>
      <c r="P3893">
        <f t="shared" si="181"/>
        <v>37.14</v>
      </c>
      <c r="Q3893" t="s">
        <v>8315</v>
      </c>
      <c r="R3893" t="s">
        <v>8316</v>
      </c>
      <c r="S3893" s="9">
        <f t="shared" si="182"/>
        <v>42056.1324537037</v>
      </c>
    </row>
    <row r="3894" spans="1:19" ht="58" hidden="1" x14ac:dyDescent="0.3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 t="shared" si="180"/>
        <v>0</v>
      </c>
      <c r="P3894">
        <f t="shared" si="181"/>
        <v>0</v>
      </c>
      <c r="Q3894" t="s">
        <v>8315</v>
      </c>
      <c r="R3894" t="s">
        <v>8316</v>
      </c>
      <c r="S3894" s="9">
        <f t="shared" si="182"/>
        <v>41867.652280092596</v>
      </c>
    </row>
    <row r="3895" spans="1:19" ht="58" hidden="1" x14ac:dyDescent="0.3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 t="shared" si="180"/>
        <v>22</v>
      </c>
      <c r="P3895">
        <f t="shared" si="181"/>
        <v>128.27000000000001</v>
      </c>
      <c r="Q3895" t="s">
        <v>8315</v>
      </c>
      <c r="R3895" t="s">
        <v>8316</v>
      </c>
      <c r="S3895" s="9">
        <f t="shared" si="182"/>
        <v>41779.657870370371</v>
      </c>
    </row>
    <row r="3896" spans="1:19" ht="58" hidden="1" x14ac:dyDescent="0.3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 t="shared" si="180"/>
        <v>3</v>
      </c>
      <c r="P3896">
        <f t="shared" si="181"/>
        <v>47.27</v>
      </c>
      <c r="Q3896" t="s">
        <v>8315</v>
      </c>
      <c r="R3896" t="s">
        <v>8316</v>
      </c>
      <c r="S3896" s="9">
        <f t="shared" si="182"/>
        <v>42679.958472222221</v>
      </c>
    </row>
    <row r="3897" spans="1:19" ht="58" hidden="1" x14ac:dyDescent="0.3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 t="shared" si="180"/>
        <v>5</v>
      </c>
      <c r="P3897">
        <f t="shared" si="181"/>
        <v>50</v>
      </c>
      <c r="Q3897" t="s">
        <v>8315</v>
      </c>
      <c r="R3897" t="s">
        <v>8316</v>
      </c>
      <c r="S3897" s="9">
        <f t="shared" si="182"/>
        <v>42032.250208333338</v>
      </c>
    </row>
    <row r="3898" spans="1:19" ht="43.5" hidden="1" x14ac:dyDescent="0.3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 t="shared" si="180"/>
        <v>11</v>
      </c>
      <c r="P3898">
        <f t="shared" si="181"/>
        <v>42.5</v>
      </c>
      <c r="Q3898" t="s">
        <v>8315</v>
      </c>
      <c r="R3898" t="s">
        <v>8316</v>
      </c>
      <c r="S3898" s="9">
        <f t="shared" si="182"/>
        <v>41793.191875000004</v>
      </c>
    </row>
    <row r="3899" spans="1:19" ht="43.5" hidden="1" x14ac:dyDescent="0.3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180"/>
        <v>18</v>
      </c>
      <c r="P3899">
        <f t="shared" si="181"/>
        <v>44</v>
      </c>
      <c r="Q3899" t="s">
        <v>8315</v>
      </c>
      <c r="R3899" t="s">
        <v>8316</v>
      </c>
      <c r="S3899" s="9">
        <f t="shared" si="182"/>
        <v>41982.87364583333</v>
      </c>
    </row>
    <row r="3900" spans="1:19" ht="58" hidden="1" x14ac:dyDescent="0.3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180"/>
        <v>33</v>
      </c>
      <c r="P3900">
        <f t="shared" si="181"/>
        <v>50.88</v>
      </c>
      <c r="Q3900" t="s">
        <v>8315</v>
      </c>
      <c r="R3900" t="s">
        <v>8316</v>
      </c>
      <c r="S3900" s="9">
        <f t="shared" si="182"/>
        <v>42193.482291666667</v>
      </c>
    </row>
    <row r="3901" spans="1:19" ht="43.5" hidden="1" x14ac:dyDescent="0.3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 t="shared" si="180"/>
        <v>1</v>
      </c>
      <c r="P3901">
        <f t="shared" si="181"/>
        <v>62.5</v>
      </c>
      <c r="Q3901" t="s">
        <v>8315</v>
      </c>
      <c r="R3901" t="s">
        <v>8316</v>
      </c>
      <c r="S3901" s="9">
        <f t="shared" si="182"/>
        <v>41843.775011574071</v>
      </c>
    </row>
    <row r="3902" spans="1:19" ht="43.5" hidden="1" x14ac:dyDescent="0.3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 t="shared" si="180"/>
        <v>5</v>
      </c>
      <c r="P3902">
        <f t="shared" si="181"/>
        <v>27</v>
      </c>
      <c r="Q3902" t="s">
        <v>8315</v>
      </c>
      <c r="R3902" t="s">
        <v>8316</v>
      </c>
      <c r="S3902" s="9">
        <f t="shared" si="182"/>
        <v>42136.092488425929</v>
      </c>
    </row>
    <row r="3903" spans="1:19" ht="43.5" hidden="1" x14ac:dyDescent="0.3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 t="shared" si="180"/>
        <v>1</v>
      </c>
      <c r="P3903">
        <f t="shared" si="181"/>
        <v>25</v>
      </c>
      <c r="Q3903" t="s">
        <v>8315</v>
      </c>
      <c r="R3903" t="s">
        <v>8316</v>
      </c>
      <c r="S3903" s="9">
        <f t="shared" si="182"/>
        <v>42317.826377314821</v>
      </c>
    </row>
    <row r="3904" spans="1:19" ht="43.5" hidden="1" x14ac:dyDescent="0.3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180"/>
        <v>49</v>
      </c>
      <c r="P3904">
        <f t="shared" si="181"/>
        <v>47.26</v>
      </c>
      <c r="Q3904" t="s">
        <v>8315</v>
      </c>
      <c r="R3904" t="s">
        <v>8316</v>
      </c>
      <c r="S3904" s="9">
        <f t="shared" si="182"/>
        <v>42663.468078703707</v>
      </c>
    </row>
    <row r="3905" spans="1:19" ht="58" hidden="1" x14ac:dyDescent="0.35">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 t="shared" si="180"/>
        <v>0</v>
      </c>
      <c r="P3905">
        <f t="shared" si="181"/>
        <v>0</v>
      </c>
      <c r="Q3905" t="s">
        <v>8315</v>
      </c>
      <c r="R3905" t="s">
        <v>8316</v>
      </c>
      <c r="S3905" s="9">
        <f t="shared" si="182"/>
        <v>42186.01116898148</v>
      </c>
    </row>
    <row r="3906" spans="1:19" ht="29" hidden="1" x14ac:dyDescent="0.35">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 t="shared" ref="O3906:O3969" si="183">ROUND((E3906/D3906)*100,0)</f>
        <v>0</v>
      </c>
      <c r="P3906">
        <f t="shared" si="181"/>
        <v>1.5</v>
      </c>
      <c r="Q3906" t="s">
        <v>8315</v>
      </c>
      <c r="R3906" t="s">
        <v>8316</v>
      </c>
      <c r="S3906" s="9">
        <f t="shared" si="182"/>
        <v>42095.229166666672</v>
      </c>
    </row>
    <row r="3907" spans="1:19" ht="43.5" hidden="1" x14ac:dyDescent="0.3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si="183"/>
        <v>12</v>
      </c>
      <c r="P3907">
        <f t="shared" ref="P3907:P3970" si="184">IFERROR(ROUND(E3907/L3907,2),0)</f>
        <v>24.71</v>
      </c>
      <c r="Q3907" t="s">
        <v>8315</v>
      </c>
      <c r="R3907" t="s">
        <v>8316</v>
      </c>
      <c r="S3907" s="9">
        <f t="shared" ref="S3907:S3970" si="185">(((J3907/60)/60)/24)+DATE(1970,1,1)</f>
        <v>42124.623877314814</v>
      </c>
    </row>
    <row r="3908" spans="1:19" ht="43.5" hidden="1" x14ac:dyDescent="0.3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183"/>
        <v>67</v>
      </c>
      <c r="P3908">
        <f t="shared" si="184"/>
        <v>63.13</v>
      </c>
      <c r="Q3908" t="s">
        <v>8315</v>
      </c>
      <c r="R3908" t="s">
        <v>8316</v>
      </c>
      <c r="S3908" s="9">
        <f t="shared" si="185"/>
        <v>42143.917743055557</v>
      </c>
    </row>
    <row r="3909" spans="1:19" ht="43.5" hidden="1" x14ac:dyDescent="0.3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 t="shared" si="183"/>
        <v>15</v>
      </c>
      <c r="P3909">
        <f t="shared" si="184"/>
        <v>38.25</v>
      </c>
      <c r="Q3909" t="s">
        <v>8315</v>
      </c>
      <c r="R3909" t="s">
        <v>8316</v>
      </c>
      <c r="S3909" s="9">
        <f t="shared" si="185"/>
        <v>41906.819513888891</v>
      </c>
    </row>
    <row r="3910" spans="1:19" ht="58" hidden="1" x14ac:dyDescent="0.3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 t="shared" si="183"/>
        <v>9</v>
      </c>
      <c r="P3910">
        <f t="shared" si="184"/>
        <v>16.25</v>
      </c>
      <c r="Q3910" t="s">
        <v>8315</v>
      </c>
      <c r="R3910" t="s">
        <v>8316</v>
      </c>
      <c r="S3910" s="9">
        <f t="shared" si="185"/>
        <v>41834.135370370372</v>
      </c>
    </row>
    <row r="3911" spans="1:19" ht="43.5" hidden="1" x14ac:dyDescent="0.3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 t="shared" si="183"/>
        <v>0</v>
      </c>
      <c r="P3911">
        <f t="shared" si="184"/>
        <v>33.75</v>
      </c>
      <c r="Q3911" t="s">
        <v>8315</v>
      </c>
      <c r="R3911" t="s">
        <v>8316</v>
      </c>
      <c r="S3911" s="9">
        <f t="shared" si="185"/>
        <v>41863.359282407408</v>
      </c>
    </row>
    <row r="3912" spans="1:19" ht="43.5" hidden="1" x14ac:dyDescent="0.3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 t="shared" si="183"/>
        <v>3</v>
      </c>
      <c r="P3912">
        <f t="shared" si="184"/>
        <v>61.67</v>
      </c>
      <c r="Q3912" t="s">
        <v>8315</v>
      </c>
      <c r="R3912" t="s">
        <v>8316</v>
      </c>
      <c r="S3912" s="9">
        <f t="shared" si="185"/>
        <v>42224.756909722222</v>
      </c>
    </row>
    <row r="3913" spans="1:19" ht="43.5" hidden="1" x14ac:dyDescent="0.3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 t="shared" si="183"/>
        <v>37</v>
      </c>
      <c r="P3913">
        <f t="shared" si="184"/>
        <v>83.14</v>
      </c>
      <c r="Q3913" t="s">
        <v>8315</v>
      </c>
      <c r="R3913" t="s">
        <v>8316</v>
      </c>
      <c r="S3913" s="9">
        <f t="shared" si="185"/>
        <v>41939.8122337963</v>
      </c>
    </row>
    <row r="3914" spans="1:19" ht="43.5" hidden="1" x14ac:dyDescent="0.3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 t="shared" si="183"/>
        <v>0</v>
      </c>
      <c r="P3914">
        <f t="shared" si="184"/>
        <v>1</v>
      </c>
      <c r="Q3914" t="s">
        <v>8315</v>
      </c>
      <c r="R3914" t="s">
        <v>8316</v>
      </c>
      <c r="S3914" s="9">
        <f t="shared" si="185"/>
        <v>42059.270023148143</v>
      </c>
    </row>
    <row r="3915" spans="1:19" ht="43.5" hidden="1" x14ac:dyDescent="0.3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 t="shared" si="183"/>
        <v>10</v>
      </c>
      <c r="P3915">
        <f t="shared" si="184"/>
        <v>142.86000000000001</v>
      </c>
      <c r="Q3915" t="s">
        <v>8315</v>
      </c>
      <c r="R3915" t="s">
        <v>8316</v>
      </c>
      <c r="S3915" s="9">
        <f t="shared" si="185"/>
        <v>42308.211215277777</v>
      </c>
    </row>
    <row r="3916" spans="1:19" ht="43.5" hidden="1" x14ac:dyDescent="0.3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183"/>
        <v>36</v>
      </c>
      <c r="P3916">
        <f t="shared" si="184"/>
        <v>33.67</v>
      </c>
      <c r="Q3916" t="s">
        <v>8315</v>
      </c>
      <c r="R3916" t="s">
        <v>8316</v>
      </c>
      <c r="S3916" s="9">
        <f t="shared" si="185"/>
        <v>42114.818935185183</v>
      </c>
    </row>
    <row r="3917" spans="1:19" ht="43.5" hidden="1" x14ac:dyDescent="0.3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183"/>
        <v>0</v>
      </c>
      <c r="P3917">
        <f t="shared" si="184"/>
        <v>5</v>
      </c>
      <c r="Q3917" t="s">
        <v>8315</v>
      </c>
      <c r="R3917" t="s">
        <v>8316</v>
      </c>
      <c r="S3917" s="9">
        <f t="shared" si="185"/>
        <v>42492.98505787037</v>
      </c>
    </row>
    <row r="3918" spans="1:19" ht="43.5" hidden="1" x14ac:dyDescent="0.3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183"/>
        <v>0</v>
      </c>
      <c r="P3918">
        <f t="shared" si="184"/>
        <v>0</v>
      </c>
      <c r="Q3918" t="s">
        <v>8315</v>
      </c>
      <c r="R3918" t="s">
        <v>8316</v>
      </c>
      <c r="S3918" s="9">
        <f t="shared" si="185"/>
        <v>42494.471666666665</v>
      </c>
    </row>
    <row r="3919" spans="1:19" ht="43.5" hidden="1" x14ac:dyDescent="0.3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183"/>
        <v>0</v>
      </c>
      <c r="P3919">
        <f t="shared" si="184"/>
        <v>10</v>
      </c>
      <c r="Q3919" t="s">
        <v>8315</v>
      </c>
      <c r="R3919" t="s">
        <v>8316</v>
      </c>
      <c r="S3919" s="9">
        <f t="shared" si="185"/>
        <v>41863.527326388888</v>
      </c>
    </row>
    <row r="3920" spans="1:19" ht="58" hidden="1" x14ac:dyDescent="0.3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183"/>
        <v>0</v>
      </c>
      <c r="P3920">
        <f t="shared" si="184"/>
        <v>40</v>
      </c>
      <c r="Q3920" t="s">
        <v>8315</v>
      </c>
      <c r="R3920" t="s">
        <v>8316</v>
      </c>
      <c r="S3920" s="9">
        <f t="shared" si="185"/>
        <v>41843.664618055554</v>
      </c>
    </row>
    <row r="3921" spans="1:19" ht="43.5" hidden="1" x14ac:dyDescent="0.3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183"/>
        <v>2</v>
      </c>
      <c r="P3921">
        <f t="shared" si="184"/>
        <v>30</v>
      </c>
      <c r="Q3921" t="s">
        <v>8315</v>
      </c>
      <c r="R3921" t="s">
        <v>8316</v>
      </c>
      <c r="S3921" s="9">
        <f t="shared" si="185"/>
        <v>42358.684872685189</v>
      </c>
    </row>
    <row r="3922" spans="1:19" ht="43.5" hidden="1" x14ac:dyDescent="0.3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183"/>
        <v>5</v>
      </c>
      <c r="P3922">
        <f t="shared" si="184"/>
        <v>45</v>
      </c>
      <c r="Q3922" t="s">
        <v>8315</v>
      </c>
      <c r="R3922" t="s">
        <v>8316</v>
      </c>
      <c r="S3922" s="9">
        <f t="shared" si="185"/>
        <v>42657.38726851852</v>
      </c>
    </row>
    <row r="3923" spans="1:19" ht="43.5" hidden="1" x14ac:dyDescent="0.3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183"/>
        <v>0</v>
      </c>
      <c r="P3923">
        <f t="shared" si="184"/>
        <v>0</v>
      </c>
      <c r="Q3923" t="s">
        <v>8315</v>
      </c>
      <c r="R3923" t="s">
        <v>8316</v>
      </c>
      <c r="S3923" s="9">
        <f t="shared" si="185"/>
        <v>41926.542303240742</v>
      </c>
    </row>
    <row r="3924" spans="1:19" ht="43.5" hidden="1" x14ac:dyDescent="0.3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 t="shared" si="183"/>
        <v>8</v>
      </c>
      <c r="P3924">
        <f t="shared" si="184"/>
        <v>10.17</v>
      </c>
      <c r="Q3924" t="s">
        <v>8315</v>
      </c>
      <c r="R3924" t="s">
        <v>8316</v>
      </c>
      <c r="S3924" s="9">
        <f t="shared" si="185"/>
        <v>42020.768634259264</v>
      </c>
    </row>
    <row r="3925" spans="1:19" ht="43.5" hidden="1" x14ac:dyDescent="0.3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183"/>
        <v>12</v>
      </c>
      <c r="P3925">
        <f t="shared" si="184"/>
        <v>81.41</v>
      </c>
      <c r="Q3925" t="s">
        <v>8315</v>
      </c>
      <c r="R3925" t="s">
        <v>8316</v>
      </c>
      <c r="S3925" s="9">
        <f t="shared" si="185"/>
        <v>42075.979988425926</v>
      </c>
    </row>
    <row r="3926" spans="1:19" ht="43.5" hidden="1" x14ac:dyDescent="0.3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 t="shared" si="183"/>
        <v>15</v>
      </c>
      <c r="P3926">
        <f t="shared" si="184"/>
        <v>57.25</v>
      </c>
      <c r="Q3926" t="s">
        <v>8315</v>
      </c>
      <c r="R3926" t="s">
        <v>8316</v>
      </c>
      <c r="S3926" s="9">
        <f t="shared" si="185"/>
        <v>41786.959745370368</v>
      </c>
    </row>
    <row r="3927" spans="1:19" ht="43.5" hidden="1" x14ac:dyDescent="0.3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 t="shared" si="183"/>
        <v>10</v>
      </c>
      <c r="P3927">
        <f t="shared" si="184"/>
        <v>5</v>
      </c>
      <c r="Q3927" t="s">
        <v>8315</v>
      </c>
      <c r="R3927" t="s">
        <v>8316</v>
      </c>
      <c r="S3927" s="9">
        <f t="shared" si="185"/>
        <v>41820.870821759258</v>
      </c>
    </row>
    <row r="3928" spans="1:19" ht="29" hidden="1" x14ac:dyDescent="0.3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183"/>
        <v>0</v>
      </c>
      <c r="P3928">
        <f t="shared" si="184"/>
        <v>15</v>
      </c>
      <c r="Q3928" t="s">
        <v>8315</v>
      </c>
      <c r="R3928" t="s">
        <v>8316</v>
      </c>
      <c r="S3928" s="9">
        <f t="shared" si="185"/>
        <v>41970.085046296299</v>
      </c>
    </row>
    <row r="3929" spans="1:19" ht="43.5" hidden="1" x14ac:dyDescent="0.3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183"/>
        <v>1</v>
      </c>
      <c r="P3929">
        <f t="shared" si="184"/>
        <v>12.5</v>
      </c>
      <c r="Q3929" t="s">
        <v>8315</v>
      </c>
      <c r="R3929" t="s">
        <v>8316</v>
      </c>
      <c r="S3929" s="9">
        <f t="shared" si="185"/>
        <v>41830.267407407409</v>
      </c>
    </row>
    <row r="3930" spans="1:19" ht="43.5" hidden="1" x14ac:dyDescent="0.3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 t="shared" si="183"/>
        <v>13</v>
      </c>
      <c r="P3930">
        <f t="shared" si="184"/>
        <v>93</v>
      </c>
      <c r="Q3930" t="s">
        <v>8315</v>
      </c>
      <c r="R3930" t="s">
        <v>8316</v>
      </c>
      <c r="S3930" s="9">
        <f t="shared" si="185"/>
        <v>42265.683182870373</v>
      </c>
    </row>
    <row r="3931" spans="1:19" ht="43.5" hidden="1" x14ac:dyDescent="0.3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 t="shared" si="183"/>
        <v>2</v>
      </c>
      <c r="P3931">
        <f t="shared" si="184"/>
        <v>32.36</v>
      </c>
      <c r="Q3931" t="s">
        <v>8315</v>
      </c>
      <c r="R3931" t="s">
        <v>8316</v>
      </c>
      <c r="S3931" s="9">
        <f t="shared" si="185"/>
        <v>42601.827141203699</v>
      </c>
    </row>
    <row r="3932" spans="1:19" ht="43.5" hidden="1" x14ac:dyDescent="0.3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183"/>
        <v>0</v>
      </c>
      <c r="P3932">
        <f t="shared" si="184"/>
        <v>0</v>
      </c>
      <c r="Q3932" t="s">
        <v>8315</v>
      </c>
      <c r="R3932" t="s">
        <v>8316</v>
      </c>
      <c r="S3932" s="9">
        <f t="shared" si="185"/>
        <v>42433.338749999995</v>
      </c>
    </row>
    <row r="3933" spans="1:19" ht="43.5" hidden="1" x14ac:dyDescent="0.3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 t="shared" si="183"/>
        <v>0</v>
      </c>
      <c r="P3933">
        <f t="shared" si="184"/>
        <v>0</v>
      </c>
      <c r="Q3933" t="s">
        <v>8315</v>
      </c>
      <c r="R3933" t="s">
        <v>8316</v>
      </c>
      <c r="S3933" s="9">
        <f t="shared" si="185"/>
        <v>42228.151701388888</v>
      </c>
    </row>
    <row r="3934" spans="1:19" ht="43.5" hidden="1" x14ac:dyDescent="0.3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 t="shared" si="183"/>
        <v>0</v>
      </c>
      <c r="P3934">
        <f t="shared" si="184"/>
        <v>1</v>
      </c>
      <c r="Q3934" t="s">
        <v>8315</v>
      </c>
      <c r="R3934" t="s">
        <v>8316</v>
      </c>
      <c r="S3934" s="9">
        <f t="shared" si="185"/>
        <v>42415.168564814812</v>
      </c>
    </row>
    <row r="3935" spans="1:19" ht="43.5" hidden="1" x14ac:dyDescent="0.3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 t="shared" si="183"/>
        <v>16</v>
      </c>
      <c r="P3935">
        <f t="shared" si="184"/>
        <v>91.83</v>
      </c>
      <c r="Q3935" t="s">
        <v>8315</v>
      </c>
      <c r="R3935" t="s">
        <v>8316</v>
      </c>
      <c r="S3935" s="9">
        <f t="shared" si="185"/>
        <v>42538.968310185184</v>
      </c>
    </row>
    <row r="3936" spans="1:19" ht="43.5" hidden="1" x14ac:dyDescent="0.3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 t="shared" si="183"/>
        <v>11</v>
      </c>
      <c r="P3936">
        <f t="shared" si="184"/>
        <v>45.83</v>
      </c>
      <c r="Q3936" t="s">
        <v>8315</v>
      </c>
      <c r="R3936" t="s">
        <v>8316</v>
      </c>
      <c r="S3936" s="9">
        <f t="shared" si="185"/>
        <v>42233.671747685185</v>
      </c>
    </row>
    <row r="3937" spans="1:19" ht="58" hidden="1" x14ac:dyDescent="0.3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183"/>
        <v>44</v>
      </c>
      <c r="P3937">
        <f t="shared" si="184"/>
        <v>57.17</v>
      </c>
      <c r="Q3937" t="s">
        <v>8315</v>
      </c>
      <c r="R3937" t="s">
        <v>8316</v>
      </c>
      <c r="S3937" s="9">
        <f t="shared" si="185"/>
        <v>42221.656782407401</v>
      </c>
    </row>
    <row r="3938" spans="1:19" ht="43.5" hidden="1" x14ac:dyDescent="0.3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 t="shared" si="183"/>
        <v>0</v>
      </c>
      <c r="P3938">
        <f t="shared" si="184"/>
        <v>0</v>
      </c>
      <c r="Q3938" t="s">
        <v>8315</v>
      </c>
      <c r="R3938" t="s">
        <v>8316</v>
      </c>
      <c r="S3938" s="9">
        <f t="shared" si="185"/>
        <v>42675.262962962966</v>
      </c>
    </row>
    <row r="3939" spans="1:19" ht="43.5" hidden="1" x14ac:dyDescent="0.3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 t="shared" si="183"/>
        <v>86</v>
      </c>
      <c r="P3939">
        <f t="shared" si="184"/>
        <v>248.5</v>
      </c>
      <c r="Q3939" t="s">
        <v>8315</v>
      </c>
      <c r="R3939" t="s">
        <v>8316</v>
      </c>
      <c r="S3939" s="9">
        <f t="shared" si="185"/>
        <v>42534.631481481483</v>
      </c>
    </row>
    <row r="3940" spans="1:19" ht="43.5" hidden="1" x14ac:dyDescent="0.3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 t="shared" si="183"/>
        <v>12</v>
      </c>
      <c r="P3940">
        <f t="shared" si="184"/>
        <v>79.400000000000006</v>
      </c>
      <c r="Q3940" t="s">
        <v>8315</v>
      </c>
      <c r="R3940" t="s">
        <v>8316</v>
      </c>
      <c r="S3940" s="9">
        <f t="shared" si="185"/>
        <v>42151.905717592599</v>
      </c>
    </row>
    <row r="3941" spans="1:19" ht="43.5" hidden="1" x14ac:dyDescent="0.3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183"/>
        <v>0</v>
      </c>
      <c r="P3941">
        <f t="shared" si="184"/>
        <v>5</v>
      </c>
      <c r="Q3941" t="s">
        <v>8315</v>
      </c>
      <c r="R3941" t="s">
        <v>8316</v>
      </c>
      <c r="S3941" s="9">
        <f t="shared" si="185"/>
        <v>41915.400219907409</v>
      </c>
    </row>
    <row r="3942" spans="1:19" ht="43.5" hidden="1" x14ac:dyDescent="0.3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 t="shared" si="183"/>
        <v>0</v>
      </c>
      <c r="P3942">
        <f t="shared" si="184"/>
        <v>5.5</v>
      </c>
      <c r="Q3942" t="s">
        <v>8315</v>
      </c>
      <c r="R3942" t="s">
        <v>8316</v>
      </c>
      <c r="S3942" s="9">
        <f t="shared" si="185"/>
        <v>41961.492488425924</v>
      </c>
    </row>
    <row r="3943" spans="1:19" ht="72.5" hidden="1" x14ac:dyDescent="0.3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 t="shared" si="183"/>
        <v>1</v>
      </c>
      <c r="P3943">
        <f t="shared" si="184"/>
        <v>25</v>
      </c>
      <c r="Q3943" t="s">
        <v>8315</v>
      </c>
      <c r="R3943" t="s">
        <v>8316</v>
      </c>
      <c r="S3943" s="9">
        <f t="shared" si="185"/>
        <v>41940.587233796294</v>
      </c>
    </row>
    <row r="3944" spans="1:19" ht="43.5" hidden="1" x14ac:dyDescent="0.3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 t="shared" si="183"/>
        <v>0</v>
      </c>
      <c r="P3944">
        <f t="shared" si="184"/>
        <v>0</v>
      </c>
      <c r="Q3944" t="s">
        <v>8315</v>
      </c>
      <c r="R3944" t="s">
        <v>8316</v>
      </c>
      <c r="S3944" s="9">
        <f t="shared" si="185"/>
        <v>42111.904097222221</v>
      </c>
    </row>
    <row r="3945" spans="1:19" ht="43.5" hidden="1" x14ac:dyDescent="0.3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 t="shared" si="183"/>
        <v>36</v>
      </c>
      <c r="P3945">
        <f t="shared" si="184"/>
        <v>137.08000000000001</v>
      </c>
      <c r="Q3945" t="s">
        <v>8315</v>
      </c>
      <c r="R3945" t="s">
        <v>8316</v>
      </c>
      <c r="S3945" s="9">
        <f t="shared" si="185"/>
        <v>42279.778564814813</v>
      </c>
    </row>
    <row r="3946" spans="1:19" ht="58" hidden="1" x14ac:dyDescent="0.3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 t="shared" si="183"/>
        <v>0</v>
      </c>
      <c r="P3946">
        <f t="shared" si="184"/>
        <v>0</v>
      </c>
      <c r="Q3946" t="s">
        <v>8315</v>
      </c>
      <c r="R3946" t="s">
        <v>8316</v>
      </c>
      <c r="S3946" s="9">
        <f t="shared" si="185"/>
        <v>42213.662905092591</v>
      </c>
    </row>
    <row r="3947" spans="1:19" ht="43.5" hidden="1" x14ac:dyDescent="0.3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 t="shared" si="183"/>
        <v>0</v>
      </c>
      <c r="P3947">
        <f t="shared" si="184"/>
        <v>5</v>
      </c>
      <c r="Q3947" t="s">
        <v>8315</v>
      </c>
      <c r="R3947" t="s">
        <v>8316</v>
      </c>
      <c r="S3947" s="9">
        <f t="shared" si="185"/>
        <v>42109.801712962959</v>
      </c>
    </row>
    <row r="3948" spans="1:19" ht="29" hidden="1" x14ac:dyDescent="0.3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 t="shared" si="183"/>
        <v>3</v>
      </c>
      <c r="P3948">
        <f t="shared" si="184"/>
        <v>39</v>
      </c>
      <c r="Q3948" t="s">
        <v>8315</v>
      </c>
      <c r="R3948" t="s">
        <v>8316</v>
      </c>
      <c r="S3948" s="9">
        <f t="shared" si="185"/>
        <v>42031.833587962959</v>
      </c>
    </row>
    <row r="3949" spans="1:19" ht="43.5" hidden="1" x14ac:dyDescent="0.3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 t="shared" si="183"/>
        <v>3</v>
      </c>
      <c r="P3949">
        <f t="shared" si="184"/>
        <v>50.5</v>
      </c>
      <c r="Q3949" t="s">
        <v>8315</v>
      </c>
      <c r="R3949" t="s">
        <v>8316</v>
      </c>
      <c r="S3949" s="9">
        <f t="shared" si="185"/>
        <v>42615.142870370371</v>
      </c>
    </row>
    <row r="3950" spans="1:19" ht="43.5" hidden="1" x14ac:dyDescent="0.3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183"/>
        <v>0</v>
      </c>
      <c r="P3950">
        <f t="shared" si="184"/>
        <v>0</v>
      </c>
      <c r="Q3950" t="s">
        <v>8315</v>
      </c>
      <c r="R3950" t="s">
        <v>8316</v>
      </c>
      <c r="S3950" s="9">
        <f t="shared" si="185"/>
        <v>41829.325497685182</v>
      </c>
    </row>
    <row r="3951" spans="1:19" ht="58" hidden="1" x14ac:dyDescent="0.3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183"/>
        <v>16</v>
      </c>
      <c r="P3951">
        <f t="shared" si="184"/>
        <v>49.28</v>
      </c>
      <c r="Q3951" t="s">
        <v>8315</v>
      </c>
      <c r="R3951" t="s">
        <v>8316</v>
      </c>
      <c r="S3951" s="9">
        <f t="shared" si="185"/>
        <v>42016.120613425926</v>
      </c>
    </row>
    <row r="3952" spans="1:19" ht="58" hidden="1" x14ac:dyDescent="0.3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 t="shared" si="183"/>
        <v>1</v>
      </c>
      <c r="P3952">
        <f t="shared" si="184"/>
        <v>25</v>
      </c>
      <c r="Q3952" t="s">
        <v>8315</v>
      </c>
      <c r="R3952" t="s">
        <v>8316</v>
      </c>
      <c r="S3952" s="9">
        <f t="shared" si="185"/>
        <v>42439.702314814815</v>
      </c>
    </row>
    <row r="3953" spans="1:19" ht="43.5" hidden="1" x14ac:dyDescent="0.3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183"/>
        <v>0</v>
      </c>
      <c r="P3953">
        <f t="shared" si="184"/>
        <v>1</v>
      </c>
      <c r="Q3953" t="s">
        <v>8315</v>
      </c>
      <c r="R3953" t="s">
        <v>8316</v>
      </c>
      <c r="S3953" s="9">
        <f t="shared" si="185"/>
        <v>42433.825717592597</v>
      </c>
    </row>
    <row r="3954" spans="1:19" ht="43.5" hidden="1" x14ac:dyDescent="0.3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 t="shared" si="183"/>
        <v>0</v>
      </c>
      <c r="P3954">
        <f t="shared" si="184"/>
        <v>25</v>
      </c>
      <c r="Q3954" t="s">
        <v>8315</v>
      </c>
      <c r="R3954" t="s">
        <v>8316</v>
      </c>
      <c r="S3954" s="9">
        <f t="shared" si="185"/>
        <v>42243.790393518517</v>
      </c>
    </row>
    <row r="3955" spans="1:19" ht="43.5" hidden="1" x14ac:dyDescent="0.3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 t="shared" si="183"/>
        <v>0</v>
      </c>
      <c r="P3955">
        <f t="shared" si="184"/>
        <v>0</v>
      </c>
      <c r="Q3955" t="s">
        <v>8315</v>
      </c>
      <c r="R3955" t="s">
        <v>8316</v>
      </c>
      <c r="S3955" s="9">
        <f t="shared" si="185"/>
        <v>42550.048449074078</v>
      </c>
    </row>
    <row r="3956" spans="1:19" ht="58" hidden="1" x14ac:dyDescent="0.3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183"/>
        <v>0</v>
      </c>
      <c r="P3956">
        <f t="shared" si="184"/>
        <v>0</v>
      </c>
      <c r="Q3956" t="s">
        <v>8315</v>
      </c>
      <c r="R3956" t="s">
        <v>8316</v>
      </c>
      <c r="S3956" s="9">
        <f t="shared" si="185"/>
        <v>41774.651203703703</v>
      </c>
    </row>
    <row r="3957" spans="1:19" ht="43.5" hidden="1" x14ac:dyDescent="0.3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 t="shared" si="183"/>
        <v>24</v>
      </c>
      <c r="P3957">
        <f t="shared" si="184"/>
        <v>53.13</v>
      </c>
      <c r="Q3957" t="s">
        <v>8315</v>
      </c>
      <c r="R3957" t="s">
        <v>8316</v>
      </c>
      <c r="S3957" s="9">
        <f t="shared" si="185"/>
        <v>42306.848854166667</v>
      </c>
    </row>
    <row r="3958" spans="1:19" ht="43.5" hidden="1" x14ac:dyDescent="0.3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 t="shared" si="183"/>
        <v>0</v>
      </c>
      <c r="P3958">
        <f t="shared" si="184"/>
        <v>0</v>
      </c>
      <c r="Q3958" t="s">
        <v>8315</v>
      </c>
      <c r="R3958" t="s">
        <v>8316</v>
      </c>
      <c r="S3958" s="9">
        <f t="shared" si="185"/>
        <v>42457.932025462964</v>
      </c>
    </row>
    <row r="3959" spans="1:19" ht="43.5" hidden="1" x14ac:dyDescent="0.3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 t="shared" si="183"/>
        <v>0</v>
      </c>
      <c r="P3959">
        <f t="shared" si="184"/>
        <v>7</v>
      </c>
      <c r="Q3959" t="s">
        <v>8315</v>
      </c>
      <c r="R3959" t="s">
        <v>8316</v>
      </c>
      <c r="S3959" s="9">
        <f t="shared" si="185"/>
        <v>42513.976319444439</v>
      </c>
    </row>
    <row r="3960" spans="1:19" ht="43.5" hidden="1" x14ac:dyDescent="0.3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 t="shared" si="183"/>
        <v>32</v>
      </c>
      <c r="P3960">
        <f t="shared" si="184"/>
        <v>40.06</v>
      </c>
      <c r="Q3960" t="s">
        <v>8315</v>
      </c>
      <c r="R3960" t="s">
        <v>8316</v>
      </c>
      <c r="S3960" s="9">
        <f t="shared" si="185"/>
        <v>41816.950370370374</v>
      </c>
    </row>
    <row r="3961" spans="1:19" ht="43.5" hidden="1" x14ac:dyDescent="0.3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 t="shared" si="183"/>
        <v>24</v>
      </c>
      <c r="P3961">
        <f t="shared" si="184"/>
        <v>24.33</v>
      </c>
      <c r="Q3961" t="s">
        <v>8315</v>
      </c>
      <c r="R3961" t="s">
        <v>8316</v>
      </c>
      <c r="S3961" s="9">
        <f t="shared" si="185"/>
        <v>41880.788842592592</v>
      </c>
    </row>
    <row r="3962" spans="1:19" ht="43.5" hidden="1" x14ac:dyDescent="0.3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 t="shared" si="183"/>
        <v>2</v>
      </c>
      <c r="P3962">
        <f t="shared" si="184"/>
        <v>11.25</v>
      </c>
      <c r="Q3962" t="s">
        <v>8315</v>
      </c>
      <c r="R3962" t="s">
        <v>8316</v>
      </c>
      <c r="S3962" s="9">
        <f t="shared" si="185"/>
        <v>42342.845555555556</v>
      </c>
    </row>
    <row r="3963" spans="1:19" ht="58" hidden="1" x14ac:dyDescent="0.3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183"/>
        <v>0</v>
      </c>
      <c r="P3963">
        <f t="shared" si="184"/>
        <v>10.5</v>
      </c>
      <c r="Q3963" t="s">
        <v>8315</v>
      </c>
      <c r="R3963" t="s">
        <v>8316</v>
      </c>
      <c r="S3963" s="9">
        <f t="shared" si="185"/>
        <v>41745.891319444447</v>
      </c>
    </row>
    <row r="3964" spans="1:19" ht="58" hidden="1" x14ac:dyDescent="0.3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183"/>
        <v>3</v>
      </c>
      <c r="P3964">
        <f t="shared" si="184"/>
        <v>15</v>
      </c>
      <c r="Q3964" t="s">
        <v>8315</v>
      </c>
      <c r="R3964" t="s">
        <v>8316</v>
      </c>
      <c r="S3964" s="9">
        <f t="shared" si="185"/>
        <v>42311.621458333335</v>
      </c>
    </row>
    <row r="3965" spans="1:19" ht="58" hidden="1" x14ac:dyDescent="0.3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183"/>
        <v>0</v>
      </c>
      <c r="P3965">
        <f t="shared" si="184"/>
        <v>0</v>
      </c>
      <c r="Q3965" t="s">
        <v>8315</v>
      </c>
      <c r="R3965" t="s">
        <v>8316</v>
      </c>
      <c r="S3965" s="9">
        <f t="shared" si="185"/>
        <v>42296.154131944444</v>
      </c>
    </row>
    <row r="3966" spans="1:19" ht="43.5" hidden="1" x14ac:dyDescent="0.3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 t="shared" si="183"/>
        <v>6</v>
      </c>
      <c r="P3966">
        <f t="shared" si="184"/>
        <v>42</v>
      </c>
      <c r="Q3966" t="s">
        <v>8315</v>
      </c>
      <c r="R3966" t="s">
        <v>8316</v>
      </c>
      <c r="S3966" s="9">
        <f t="shared" si="185"/>
        <v>42053.722060185188</v>
      </c>
    </row>
    <row r="3967" spans="1:19" ht="58" hidden="1" x14ac:dyDescent="0.3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 t="shared" si="183"/>
        <v>14</v>
      </c>
      <c r="P3967">
        <f t="shared" si="184"/>
        <v>71.25</v>
      </c>
      <c r="Q3967" t="s">
        <v>8315</v>
      </c>
      <c r="R3967" t="s">
        <v>8316</v>
      </c>
      <c r="S3967" s="9">
        <f t="shared" si="185"/>
        <v>42414.235879629632</v>
      </c>
    </row>
    <row r="3968" spans="1:19" ht="58" hidden="1" x14ac:dyDescent="0.3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 t="shared" si="183"/>
        <v>1</v>
      </c>
      <c r="P3968">
        <f t="shared" si="184"/>
        <v>22.5</v>
      </c>
      <c r="Q3968" t="s">
        <v>8315</v>
      </c>
      <c r="R3968" t="s">
        <v>8316</v>
      </c>
      <c r="S3968" s="9">
        <f t="shared" si="185"/>
        <v>41801.711550925924</v>
      </c>
    </row>
    <row r="3969" spans="1:19" ht="43.5" hidden="1" x14ac:dyDescent="0.3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 t="shared" si="183"/>
        <v>24</v>
      </c>
      <c r="P3969">
        <f t="shared" si="184"/>
        <v>41</v>
      </c>
      <c r="Q3969" t="s">
        <v>8315</v>
      </c>
      <c r="R3969" t="s">
        <v>8316</v>
      </c>
      <c r="S3969" s="9">
        <f t="shared" si="185"/>
        <v>42770.290590277778</v>
      </c>
    </row>
    <row r="3970" spans="1:19" ht="43.5" hidden="1" x14ac:dyDescent="0.3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 t="shared" ref="O3970:O4033" si="186">ROUND((E3970/D3970)*100,0)</f>
        <v>11</v>
      </c>
      <c r="P3970">
        <f t="shared" si="184"/>
        <v>47.91</v>
      </c>
      <c r="Q3970" t="s">
        <v>8315</v>
      </c>
      <c r="R3970" t="s">
        <v>8316</v>
      </c>
      <c r="S3970" s="9">
        <f t="shared" si="185"/>
        <v>42452.815659722226</v>
      </c>
    </row>
    <row r="3971" spans="1:19" ht="58" hidden="1" x14ac:dyDescent="0.3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 t="shared" si="186"/>
        <v>7</v>
      </c>
      <c r="P3971">
        <f t="shared" ref="P3971:P4034" si="187">IFERROR(ROUND(E3971/L3971,2),0)</f>
        <v>35.17</v>
      </c>
      <c r="Q3971" t="s">
        <v>8315</v>
      </c>
      <c r="R3971" t="s">
        <v>8316</v>
      </c>
      <c r="S3971" s="9">
        <f t="shared" ref="S3971:S4034" si="188">(((J3971/60)/60)/24)+DATE(1970,1,1)</f>
        <v>42601.854699074072</v>
      </c>
    </row>
    <row r="3972" spans="1:19" ht="58" hidden="1" x14ac:dyDescent="0.3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 t="shared" si="186"/>
        <v>0</v>
      </c>
      <c r="P3972">
        <f t="shared" si="187"/>
        <v>5.5</v>
      </c>
      <c r="Q3972" t="s">
        <v>8315</v>
      </c>
      <c r="R3972" t="s">
        <v>8316</v>
      </c>
      <c r="S3972" s="9">
        <f t="shared" si="188"/>
        <v>42447.863553240735</v>
      </c>
    </row>
    <row r="3973" spans="1:19" ht="43.5" hidden="1" x14ac:dyDescent="0.3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 t="shared" si="186"/>
        <v>1</v>
      </c>
      <c r="P3973">
        <f t="shared" si="187"/>
        <v>22.67</v>
      </c>
      <c r="Q3973" t="s">
        <v>8315</v>
      </c>
      <c r="R3973" t="s">
        <v>8316</v>
      </c>
      <c r="S3973" s="9">
        <f t="shared" si="188"/>
        <v>41811.536180555559</v>
      </c>
    </row>
    <row r="3974" spans="1:19" ht="43.5" hidden="1" x14ac:dyDescent="0.3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 t="shared" si="186"/>
        <v>21</v>
      </c>
      <c r="P3974">
        <f t="shared" si="187"/>
        <v>26.38</v>
      </c>
      <c r="Q3974" t="s">
        <v>8315</v>
      </c>
      <c r="R3974" t="s">
        <v>8316</v>
      </c>
      <c r="S3974" s="9">
        <f t="shared" si="188"/>
        <v>41981.067523148144</v>
      </c>
    </row>
    <row r="3975" spans="1:19" ht="43.5" hidden="1" x14ac:dyDescent="0.3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 t="shared" si="186"/>
        <v>78</v>
      </c>
      <c r="P3975">
        <f t="shared" si="187"/>
        <v>105.54</v>
      </c>
      <c r="Q3975" t="s">
        <v>8315</v>
      </c>
      <c r="R3975" t="s">
        <v>8316</v>
      </c>
      <c r="S3975" s="9">
        <f t="shared" si="188"/>
        <v>42469.68414351852</v>
      </c>
    </row>
    <row r="3976" spans="1:19" ht="58" hidden="1" x14ac:dyDescent="0.3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186"/>
        <v>32</v>
      </c>
      <c r="P3976">
        <f t="shared" si="187"/>
        <v>29.09</v>
      </c>
      <c r="Q3976" t="s">
        <v>8315</v>
      </c>
      <c r="R3976" t="s">
        <v>8316</v>
      </c>
      <c r="S3976" s="9">
        <f t="shared" si="188"/>
        <v>42493.546851851846</v>
      </c>
    </row>
    <row r="3977" spans="1:19" ht="43.5" hidden="1" x14ac:dyDescent="0.3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 t="shared" si="186"/>
        <v>0</v>
      </c>
      <c r="P3977">
        <f t="shared" si="187"/>
        <v>0</v>
      </c>
      <c r="Q3977" t="s">
        <v>8315</v>
      </c>
      <c r="R3977" t="s">
        <v>8316</v>
      </c>
      <c r="S3977" s="9">
        <f t="shared" si="188"/>
        <v>42534.866875</v>
      </c>
    </row>
    <row r="3978" spans="1:19" ht="58" hidden="1" x14ac:dyDescent="0.3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 t="shared" si="186"/>
        <v>48</v>
      </c>
      <c r="P3978">
        <f t="shared" si="187"/>
        <v>62</v>
      </c>
      <c r="Q3978" t="s">
        <v>8315</v>
      </c>
      <c r="R3978" t="s">
        <v>8316</v>
      </c>
      <c r="S3978" s="9">
        <f t="shared" si="188"/>
        <v>41830.858344907407</v>
      </c>
    </row>
    <row r="3979" spans="1:19" ht="43.5" hidden="1" x14ac:dyDescent="0.3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 t="shared" si="186"/>
        <v>1</v>
      </c>
      <c r="P3979">
        <f t="shared" si="187"/>
        <v>217.5</v>
      </c>
      <c r="Q3979" t="s">
        <v>8315</v>
      </c>
      <c r="R3979" t="s">
        <v>8316</v>
      </c>
      <c r="S3979" s="9">
        <f t="shared" si="188"/>
        <v>42543.788564814815</v>
      </c>
    </row>
    <row r="3980" spans="1:19" ht="43.5" hidden="1" x14ac:dyDescent="0.3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 t="shared" si="186"/>
        <v>11</v>
      </c>
      <c r="P3980">
        <f t="shared" si="187"/>
        <v>26.75</v>
      </c>
      <c r="Q3980" t="s">
        <v>8315</v>
      </c>
      <c r="R3980" t="s">
        <v>8316</v>
      </c>
      <c r="S3980" s="9">
        <f t="shared" si="188"/>
        <v>41975.642974537041</v>
      </c>
    </row>
    <row r="3981" spans="1:19" ht="43.5" hidden="1" x14ac:dyDescent="0.3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186"/>
        <v>2</v>
      </c>
      <c r="P3981">
        <f t="shared" si="187"/>
        <v>18.329999999999998</v>
      </c>
      <c r="Q3981" t="s">
        <v>8315</v>
      </c>
      <c r="R3981" t="s">
        <v>8316</v>
      </c>
      <c r="S3981" s="9">
        <f t="shared" si="188"/>
        <v>42069.903437500005</v>
      </c>
    </row>
    <row r="3982" spans="1:19" ht="58" hidden="1" x14ac:dyDescent="0.3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 t="shared" si="186"/>
        <v>18</v>
      </c>
      <c r="P3982">
        <f t="shared" si="187"/>
        <v>64.290000000000006</v>
      </c>
      <c r="Q3982" t="s">
        <v>8315</v>
      </c>
      <c r="R3982" t="s">
        <v>8316</v>
      </c>
      <c r="S3982" s="9">
        <f t="shared" si="188"/>
        <v>41795.598923611113</v>
      </c>
    </row>
    <row r="3983" spans="1:19" ht="43.5" hidden="1" x14ac:dyDescent="0.3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 t="shared" si="186"/>
        <v>4</v>
      </c>
      <c r="P3983">
        <f t="shared" si="187"/>
        <v>175</v>
      </c>
      <c r="Q3983" t="s">
        <v>8315</v>
      </c>
      <c r="R3983" t="s">
        <v>8316</v>
      </c>
      <c r="S3983" s="9">
        <f t="shared" si="188"/>
        <v>42508.179965277777</v>
      </c>
    </row>
    <row r="3984" spans="1:19" ht="58" hidden="1" x14ac:dyDescent="0.35">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186"/>
        <v>20</v>
      </c>
      <c r="P3984">
        <f t="shared" si="187"/>
        <v>34</v>
      </c>
      <c r="Q3984" t="s">
        <v>8315</v>
      </c>
      <c r="R3984" t="s">
        <v>8316</v>
      </c>
      <c r="S3984" s="9">
        <f t="shared" si="188"/>
        <v>42132.809953703705</v>
      </c>
    </row>
    <row r="3985" spans="1:19" ht="43.5" hidden="1" x14ac:dyDescent="0.3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 t="shared" si="186"/>
        <v>35</v>
      </c>
      <c r="P3985">
        <f t="shared" si="187"/>
        <v>84.28</v>
      </c>
      <c r="Q3985" t="s">
        <v>8315</v>
      </c>
      <c r="R3985" t="s">
        <v>8316</v>
      </c>
      <c r="S3985" s="9">
        <f t="shared" si="188"/>
        <v>41747.86986111111</v>
      </c>
    </row>
    <row r="3986" spans="1:19" ht="43.5" hidden="1" x14ac:dyDescent="0.3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186"/>
        <v>6</v>
      </c>
      <c r="P3986">
        <f t="shared" si="187"/>
        <v>9.5</v>
      </c>
      <c r="Q3986" t="s">
        <v>8315</v>
      </c>
      <c r="R3986" t="s">
        <v>8316</v>
      </c>
      <c r="S3986" s="9">
        <f t="shared" si="188"/>
        <v>41920.963472222218</v>
      </c>
    </row>
    <row r="3987" spans="1:19" ht="58" hidden="1" x14ac:dyDescent="0.3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 t="shared" si="186"/>
        <v>32</v>
      </c>
      <c r="P3987">
        <f t="shared" si="187"/>
        <v>33.74</v>
      </c>
      <c r="Q3987" t="s">
        <v>8315</v>
      </c>
      <c r="R3987" t="s">
        <v>8316</v>
      </c>
      <c r="S3987" s="9">
        <f t="shared" si="188"/>
        <v>42399.707407407404</v>
      </c>
    </row>
    <row r="3988" spans="1:19" ht="58" hidden="1" x14ac:dyDescent="0.3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186"/>
        <v>10</v>
      </c>
      <c r="P3988">
        <f t="shared" si="187"/>
        <v>37.54</v>
      </c>
      <c r="Q3988" t="s">
        <v>8315</v>
      </c>
      <c r="R3988" t="s">
        <v>8316</v>
      </c>
      <c r="S3988" s="9">
        <f t="shared" si="188"/>
        <v>42467.548541666663</v>
      </c>
    </row>
    <row r="3989" spans="1:19" ht="43.5" hidden="1" x14ac:dyDescent="0.3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186"/>
        <v>38</v>
      </c>
      <c r="P3989">
        <f t="shared" si="187"/>
        <v>11.62</v>
      </c>
      <c r="Q3989" t="s">
        <v>8315</v>
      </c>
      <c r="R3989" t="s">
        <v>8316</v>
      </c>
      <c r="S3989" s="9">
        <f t="shared" si="188"/>
        <v>41765.92465277778</v>
      </c>
    </row>
    <row r="3990" spans="1:19" ht="29" hidden="1" x14ac:dyDescent="0.3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 t="shared" si="186"/>
        <v>2</v>
      </c>
      <c r="P3990">
        <f t="shared" si="187"/>
        <v>8</v>
      </c>
      <c r="Q3990" t="s">
        <v>8315</v>
      </c>
      <c r="R3990" t="s">
        <v>8316</v>
      </c>
      <c r="S3990" s="9">
        <f t="shared" si="188"/>
        <v>42230.08116898148</v>
      </c>
    </row>
    <row r="3991" spans="1:19" ht="58" hidden="1" x14ac:dyDescent="0.3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 t="shared" si="186"/>
        <v>0</v>
      </c>
      <c r="P3991">
        <f t="shared" si="187"/>
        <v>0</v>
      </c>
      <c r="Q3991" t="s">
        <v>8315</v>
      </c>
      <c r="R3991" t="s">
        <v>8316</v>
      </c>
      <c r="S3991" s="9">
        <f t="shared" si="188"/>
        <v>42286.749780092592</v>
      </c>
    </row>
    <row r="3992" spans="1:19" ht="43.5" hidden="1" x14ac:dyDescent="0.3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186"/>
        <v>4</v>
      </c>
      <c r="P3992">
        <f t="shared" si="187"/>
        <v>23</v>
      </c>
      <c r="Q3992" t="s">
        <v>8315</v>
      </c>
      <c r="R3992" t="s">
        <v>8316</v>
      </c>
      <c r="S3992" s="9">
        <f t="shared" si="188"/>
        <v>42401.672372685185</v>
      </c>
    </row>
    <row r="3993" spans="1:19" ht="29" hidden="1" x14ac:dyDescent="0.3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 t="shared" si="186"/>
        <v>20</v>
      </c>
      <c r="P3993">
        <f t="shared" si="187"/>
        <v>100</v>
      </c>
      <c r="Q3993" t="s">
        <v>8315</v>
      </c>
      <c r="R3993" t="s">
        <v>8316</v>
      </c>
      <c r="S3993" s="9">
        <f t="shared" si="188"/>
        <v>42125.644467592589</v>
      </c>
    </row>
    <row r="3994" spans="1:19" ht="43.5" hidden="1" x14ac:dyDescent="0.3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 t="shared" si="186"/>
        <v>5</v>
      </c>
      <c r="P3994">
        <f t="shared" si="187"/>
        <v>60.11</v>
      </c>
      <c r="Q3994" t="s">
        <v>8315</v>
      </c>
      <c r="R3994" t="s">
        <v>8316</v>
      </c>
      <c r="S3994" s="9">
        <f t="shared" si="188"/>
        <v>42289.94049768518</v>
      </c>
    </row>
    <row r="3995" spans="1:19" ht="43.5" hidden="1" x14ac:dyDescent="0.3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 t="shared" si="186"/>
        <v>0</v>
      </c>
      <c r="P3995">
        <f t="shared" si="187"/>
        <v>3</v>
      </c>
      <c r="Q3995" t="s">
        <v>8315</v>
      </c>
      <c r="R3995" t="s">
        <v>8316</v>
      </c>
      <c r="S3995" s="9">
        <f t="shared" si="188"/>
        <v>42107.864722222221</v>
      </c>
    </row>
    <row r="3996" spans="1:19" ht="43.5" hidden="1" x14ac:dyDescent="0.3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 t="shared" si="186"/>
        <v>0</v>
      </c>
      <c r="P3996">
        <f t="shared" si="187"/>
        <v>5</v>
      </c>
      <c r="Q3996" t="s">
        <v>8315</v>
      </c>
      <c r="R3996" t="s">
        <v>8316</v>
      </c>
      <c r="S3996" s="9">
        <f t="shared" si="188"/>
        <v>41809.389930555553</v>
      </c>
    </row>
    <row r="3997" spans="1:19" ht="43.5" hidden="1" x14ac:dyDescent="0.3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186"/>
        <v>35</v>
      </c>
      <c r="P3997">
        <f t="shared" si="187"/>
        <v>17.5</v>
      </c>
      <c r="Q3997" t="s">
        <v>8315</v>
      </c>
      <c r="R3997" t="s">
        <v>8316</v>
      </c>
      <c r="S3997" s="9">
        <f t="shared" si="188"/>
        <v>42019.683761574073</v>
      </c>
    </row>
    <row r="3998" spans="1:19" ht="43.5" hidden="1" x14ac:dyDescent="0.3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 t="shared" si="186"/>
        <v>17</v>
      </c>
      <c r="P3998">
        <f t="shared" si="187"/>
        <v>29.24</v>
      </c>
      <c r="Q3998" t="s">
        <v>8315</v>
      </c>
      <c r="R3998" t="s">
        <v>8316</v>
      </c>
      <c r="S3998" s="9">
        <f t="shared" si="188"/>
        <v>41950.26694444444</v>
      </c>
    </row>
    <row r="3999" spans="1:19" ht="43.5" hidden="1" x14ac:dyDescent="0.3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186"/>
        <v>0</v>
      </c>
      <c r="P3999">
        <f t="shared" si="187"/>
        <v>0</v>
      </c>
      <c r="Q3999" t="s">
        <v>8315</v>
      </c>
      <c r="R3999" t="s">
        <v>8316</v>
      </c>
      <c r="S3999" s="9">
        <f t="shared" si="188"/>
        <v>42069.391446759255</v>
      </c>
    </row>
    <row r="4000" spans="1:19" ht="43.5" hidden="1" x14ac:dyDescent="0.3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 t="shared" si="186"/>
        <v>57</v>
      </c>
      <c r="P4000">
        <f t="shared" si="187"/>
        <v>59.58</v>
      </c>
      <c r="Q4000" t="s">
        <v>8315</v>
      </c>
      <c r="R4000" t="s">
        <v>8316</v>
      </c>
      <c r="S4000" s="9">
        <f t="shared" si="188"/>
        <v>42061.963263888887</v>
      </c>
    </row>
    <row r="4001" spans="1:19" ht="43.5" hidden="1" x14ac:dyDescent="0.3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 t="shared" si="186"/>
        <v>17</v>
      </c>
      <c r="P4001">
        <f t="shared" si="187"/>
        <v>82.57</v>
      </c>
      <c r="Q4001" t="s">
        <v>8315</v>
      </c>
      <c r="R4001" t="s">
        <v>8316</v>
      </c>
      <c r="S4001" s="9">
        <f t="shared" si="188"/>
        <v>41842.828680555554</v>
      </c>
    </row>
    <row r="4002" spans="1:19" ht="29" hidden="1" x14ac:dyDescent="0.35">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 t="shared" si="186"/>
        <v>0</v>
      </c>
      <c r="P4002">
        <f t="shared" si="187"/>
        <v>10</v>
      </c>
      <c r="Q4002" t="s">
        <v>8315</v>
      </c>
      <c r="R4002" t="s">
        <v>8316</v>
      </c>
      <c r="S4002" s="9">
        <f t="shared" si="188"/>
        <v>42437.64534722222</v>
      </c>
    </row>
    <row r="4003" spans="1:19" ht="58" hidden="1" x14ac:dyDescent="0.3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186"/>
        <v>38</v>
      </c>
      <c r="P4003">
        <f t="shared" si="187"/>
        <v>32.36</v>
      </c>
      <c r="Q4003" t="s">
        <v>8315</v>
      </c>
      <c r="R4003" t="s">
        <v>8316</v>
      </c>
      <c r="S4003" s="9">
        <f t="shared" si="188"/>
        <v>42775.964212962965</v>
      </c>
    </row>
    <row r="4004" spans="1:19" ht="58" hidden="1" x14ac:dyDescent="0.3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 t="shared" si="186"/>
        <v>2</v>
      </c>
      <c r="P4004">
        <f t="shared" si="187"/>
        <v>5.75</v>
      </c>
      <c r="Q4004" t="s">
        <v>8315</v>
      </c>
      <c r="R4004" t="s">
        <v>8316</v>
      </c>
      <c r="S4004" s="9">
        <f t="shared" si="188"/>
        <v>41879.043530092589</v>
      </c>
    </row>
    <row r="4005" spans="1:19" ht="43.5" hidden="1" x14ac:dyDescent="0.3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 t="shared" si="186"/>
        <v>10</v>
      </c>
      <c r="P4005">
        <f t="shared" si="187"/>
        <v>100.5</v>
      </c>
      <c r="Q4005" t="s">
        <v>8315</v>
      </c>
      <c r="R4005" t="s">
        <v>8316</v>
      </c>
      <c r="S4005" s="9">
        <f t="shared" si="188"/>
        <v>42020.587349537032</v>
      </c>
    </row>
    <row r="4006" spans="1:19" hidden="1" x14ac:dyDescent="0.35">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 t="shared" si="186"/>
        <v>0</v>
      </c>
      <c r="P4006">
        <f t="shared" si="187"/>
        <v>1</v>
      </c>
      <c r="Q4006" t="s">
        <v>8315</v>
      </c>
      <c r="R4006" t="s">
        <v>8316</v>
      </c>
      <c r="S4006" s="9">
        <f t="shared" si="188"/>
        <v>41890.16269675926</v>
      </c>
    </row>
    <row r="4007" spans="1:19" ht="43.5" hidden="1" x14ac:dyDescent="0.3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 t="shared" si="186"/>
        <v>1</v>
      </c>
      <c r="P4007">
        <f t="shared" si="187"/>
        <v>20</v>
      </c>
      <c r="Q4007" t="s">
        <v>8315</v>
      </c>
      <c r="R4007" t="s">
        <v>8316</v>
      </c>
      <c r="S4007" s="9">
        <f t="shared" si="188"/>
        <v>41872.807696759257</v>
      </c>
    </row>
    <row r="4008" spans="1:19" ht="43.5" hidden="1" x14ac:dyDescent="0.3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 t="shared" si="186"/>
        <v>0</v>
      </c>
      <c r="P4008">
        <f t="shared" si="187"/>
        <v>2</v>
      </c>
      <c r="Q4008" t="s">
        <v>8315</v>
      </c>
      <c r="R4008" t="s">
        <v>8316</v>
      </c>
      <c r="S4008" s="9">
        <f t="shared" si="188"/>
        <v>42391.772997685184</v>
      </c>
    </row>
    <row r="4009" spans="1:19" ht="43.5" hidden="1" x14ac:dyDescent="0.3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 t="shared" si="186"/>
        <v>0</v>
      </c>
      <c r="P4009">
        <f t="shared" si="187"/>
        <v>5</v>
      </c>
      <c r="Q4009" t="s">
        <v>8315</v>
      </c>
      <c r="R4009" t="s">
        <v>8316</v>
      </c>
      <c r="S4009" s="9">
        <f t="shared" si="188"/>
        <v>41848.772928240738</v>
      </c>
    </row>
    <row r="4010" spans="1:19" ht="58" hidden="1" x14ac:dyDescent="0.3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186"/>
        <v>6</v>
      </c>
      <c r="P4010">
        <f t="shared" si="187"/>
        <v>15</v>
      </c>
      <c r="Q4010" t="s">
        <v>8315</v>
      </c>
      <c r="R4010" t="s">
        <v>8316</v>
      </c>
      <c r="S4010" s="9">
        <f t="shared" si="188"/>
        <v>42177.964201388888</v>
      </c>
    </row>
    <row r="4011" spans="1:19" ht="43.5" hidden="1" x14ac:dyDescent="0.3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186"/>
        <v>4</v>
      </c>
      <c r="P4011">
        <f t="shared" si="187"/>
        <v>25</v>
      </c>
      <c r="Q4011" t="s">
        <v>8315</v>
      </c>
      <c r="R4011" t="s">
        <v>8316</v>
      </c>
      <c r="S4011" s="9">
        <f t="shared" si="188"/>
        <v>41851.700925925928</v>
      </c>
    </row>
    <row r="4012" spans="1:19" ht="43.5" hidden="1" x14ac:dyDescent="0.3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 t="shared" si="186"/>
        <v>24</v>
      </c>
      <c r="P4012">
        <f t="shared" si="187"/>
        <v>45.84</v>
      </c>
      <c r="Q4012" t="s">
        <v>8315</v>
      </c>
      <c r="R4012" t="s">
        <v>8316</v>
      </c>
      <c r="S4012" s="9">
        <f t="shared" si="188"/>
        <v>41921.770439814813</v>
      </c>
    </row>
    <row r="4013" spans="1:19" ht="43.5" hidden="1" x14ac:dyDescent="0.3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186"/>
        <v>8</v>
      </c>
      <c r="P4013">
        <f t="shared" si="187"/>
        <v>4.75</v>
      </c>
      <c r="Q4013" t="s">
        <v>8315</v>
      </c>
      <c r="R4013" t="s">
        <v>8316</v>
      </c>
      <c r="S4013" s="9">
        <f t="shared" si="188"/>
        <v>42002.54488425926</v>
      </c>
    </row>
    <row r="4014" spans="1:19" ht="58" hidden="1" x14ac:dyDescent="0.35">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186"/>
        <v>0</v>
      </c>
      <c r="P4014">
        <f t="shared" si="187"/>
        <v>0</v>
      </c>
      <c r="Q4014" t="s">
        <v>8315</v>
      </c>
      <c r="R4014" t="s">
        <v>8316</v>
      </c>
      <c r="S4014" s="9">
        <f t="shared" si="188"/>
        <v>42096.544548611113</v>
      </c>
    </row>
    <row r="4015" spans="1:19" ht="58" hidden="1" x14ac:dyDescent="0.3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 t="shared" si="186"/>
        <v>1</v>
      </c>
      <c r="P4015">
        <f t="shared" si="187"/>
        <v>13</v>
      </c>
      <c r="Q4015" t="s">
        <v>8315</v>
      </c>
      <c r="R4015" t="s">
        <v>8316</v>
      </c>
      <c r="S4015" s="9">
        <f t="shared" si="188"/>
        <v>42021.301192129627</v>
      </c>
    </row>
    <row r="4016" spans="1:19" ht="43.5" hidden="1" x14ac:dyDescent="0.3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 t="shared" si="186"/>
        <v>0</v>
      </c>
      <c r="P4016">
        <f t="shared" si="187"/>
        <v>0</v>
      </c>
      <c r="Q4016" t="s">
        <v>8315</v>
      </c>
      <c r="R4016" t="s">
        <v>8316</v>
      </c>
      <c r="S4016" s="9">
        <f t="shared" si="188"/>
        <v>42419.246168981481</v>
      </c>
    </row>
    <row r="4017" spans="1:19" ht="43.5" hidden="1" x14ac:dyDescent="0.3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 t="shared" si="186"/>
        <v>0</v>
      </c>
      <c r="P4017">
        <f t="shared" si="187"/>
        <v>1</v>
      </c>
      <c r="Q4017" t="s">
        <v>8315</v>
      </c>
      <c r="R4017" t="s">
        <v>8316</v>
      </c>
      <c r="S4017" s="9">
        <f t="shared" si="188"/>
        <v>42174.780821759254</v>
      </c>
    </row>
    <row r="4018" spans="1:19" ht="43.5" hidden="1" x14ac:dyDescent="0.3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186"/>
        <v>14</v>
      </c>
      <c r="P4018">
        <f t="shared" si="187"/>
        <v>10</v>
      </c>
      <c r="Q4018" t="s">
        <v>8315</v>
      </c>
      <c r="R4018" t="s">
        <v>8316</v>
      </c>
      <c r="S4018" s="9">
        <f t="shared" si="188"/>
        <v>41869.872685185182</v>
      </c>
    </row>
    <row r="4019" spans="1:19" ht="43.5" hidden="1" x14ac:dyDescent="0.3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 t="shared" si="186"/>
        <v>1</v>
      </c>
      <c r="P4019">
        <f t="shared" si="187"/>
        <v>52.5</v>
      </c>
      <c r="Q4019" t="s">
        <v>8315</v>
      </c>
      <c r="R4019" t="s">
        <v>8316</v>
      </c>
      <c r="S4019" s="9">
        <f t="shared" si="188"/>
        <v>41856.672152777777</v>
      </c>
    </row>
    <row r="4020" spans="1:19" ht="29" hidden="1" x14ac:dyDescent="0.3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186"/>
        <v>9</v>
      </c>
      <c r="P4020">
        <f t="shared" si="187"/>
        <v>32.5</v>
      </c>
      <c r="Q4020" t="s">
        <v>8315</v>
      </c>
      <c r="R4020" t="s">
        <v>8316</v>
      </c>
      <c r="S4020" s="9">
        <f t="shared" si="188"/>
        <v>42620.91097222222</v>
      </c>
    </row>
    <row r="4021" spans="1:19" ht="43.5" hidden="1" x14ac:dyDescent="0.3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 t="shared" si="186"/>
        <v>1</v>
      </c>
      <c r="P4021">
        <f t="shared" si="187"/>
        <v>7.25</v>
      </c>
      <c r="Q4021" t="s">
        <v>8315</v>
      </c>
      <c r="R4021" t="s">
        <v>8316</v>
      </c>
      <c r="S4021" s="9">
        <f t="shared" si="188"/>
        <v>42417.675879629634</v>
      </c>
    </row>
    <row r="4022" spans="1:19" ht="43.5" hidden="1" x14ac:dyDescent="0.3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 t="shared" si="186"/>
        <v>17</v>
      </c>
      <c r="P4022">
        <f t="shared" si="187"/>
        <v>33.33</v>
      </c>
      <c r="Q4022" t="s">
        <v>8315</v>
      </c>
      <c r="R4022" t="s">
        <v>8316</v>
      </c>
      <c r="S4022" s="9">
        <f t="shared" si="188"/>
        <v>42057.190960648149</v>
      </c>
    </row>
    <row r="4023" spans="1:19" ht="43.5" hidden="1" x14ac:dyDescent="0.3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 t="shared" si="186"/>
        <v>1</v>
      </c>
      <c r="P4023">
        <f t="shared" si="187"/>
        <v>62.5</v>
      </c>
      <c r="Q4023" t="s">
        <v>8315</v>
      </c>
      <c r="R4023" t="s">
        <v>8316</v>
      </c>
      <c r="S4023" s="9">
        <f t="shared" si="188"/>
        <v>41878.911550925928</v>
      </c>
    </row>
    <row r="4024" spans="1:19" ht="29" hidden="1" x14ac:dyDescent="0.3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 t="shared" si="186"/>
        <v>70</v>
      </c>
      <c r="P4024">
        <f t="shared" si="187"/>
        <v>63.56</v>
      </c>
      <c r="Q4024" t="s">
        <v>8315</v>
      </c>
      <c r="R4024" t="s">
        <v>8316</v>
      </c>
      <c r="S4024" s="9">
        <f t="shared" si="188"/>
        <v>41990.584108796291</v>
      </c>
    </row>
    <row r="4025" spans="1:19" ht="43.5" hidden="1" x14ac:dyDescent="0.3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 t="shared" si="186"/>
        <v>0</v>
      </c>
      <c r="P4025">
        <f t="shared" si="187"/>
        <v>0</v>
      </c>
      <c r="Q4025" t="s">
        <v>8315</v>
      </c>
      <c r="R4025" t="s">
        <v>8316</v>
      </c>
      <c r="S4025" s="9">
        <f t="shared" si="188"/>
        <v>42408.999571759254</v>
      </c>
    </row>
    <row r="4026" spans="1:19" ht="43.5" hidden="1" x14ac:dyDescent="0.3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 t="shared" si="186"/>
        <v>1</v>
      </c>
      <c r="P4026">
        <f t="shared" si="187"/>
        <v>10</v>
      </c>
      <c r="Q4026" t="s">
        <v>8315</v>
      </c>
      <c r="R4026" t="s">
        <v>8316</v>
      </c>
      <c r="S4026" s="9">
        <f t="shared" si="188"/>
        <v>42217.670104166667</v>
      </c>
    </row>
    <row r="4027" spans="1:19" ht="58" hidden="1" x14ac:dyDescent="0.3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186"/>
        <v>5</v>
      </c>
      <c r="P4027">
        <f t="shared" si="187"/>
        <v>62.5</v>
      </c>
      <c r="Q4027" t="s">
        <v>8315</v>
      </c>
      <c r="R4027" t="s">
        <v>8316</v>
      </c>
      <c r="S4027" s="9">
        <f t="shared" si="188"/>
        <v>42151.237685185188</v>
      </c>
    </row>
    <row r="4028" spans="1:19" ht="43.5" hidden="1" x14ac:dyDescent="0.3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 t="shared" si="186"/>
        <v>0</v>
      </c>
      <c r="P4028">
        <f t="shared" si="187"/>
        <v>0</v>
      </c>
      <c r="Q4028" t="s">
        <v>8315</v>
      </c>
      <c r="R4028" t="s">
        <v>8316</v>
      </c>
      <c r="S4028" s="9">
        <f t="shared" si="188"/>
        <v>42282.655543981484</v>
      </c>
    </row>
    <row r="4029" spans="1:19" ht="58" hidden="1" x14ac:dyDescent="0.3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 t="shared" si="186"/>
        <v>7</v>
      </c>
      <c r="P4029">
        <f t="shared" si="187"/>
        <v>30.71</v>
      </c>
      <c r="Q4029" t="s">
        <v>8315</v>
      </c>
      <c r="R4029" t="s">
        <v>8316</v>
      </c>
      <c r="S4029" s="9">
        <f t="shared" si="188"/>
        <v>42768.97084490741</v>
      </c>
    </row>
    <row r="4030" spans="1:19" ht="43.5" hidden="1" x14ac:dyDescent="0.3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 t="shared" si="186"/>
        <v>28</v>
      </c>
      <c r="P4030">
        <f t="shared" si="187"/>
        <v>51</v>
      </c>
      <c r="Q4030" t="s">
        <v>8315</v>
      </c>
      <c r="R4030" t="s">
        <v>8316</v>
      </c>
      <c r="S4030" s="9">
        <f t="shared" si="188"/>
        <v>41765.938657407409</v>
      </c>
    </row>
    <row r="4031" spans="1:19" ht="43.5" hidden="1" x14ac:dyDescent="0.3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 t="shared" si="186"/>
        <v>0</v>
      </c>
      <c r="P4031">
        <f t="shared" si="187"/>
        <v>0</v>
      </c>
      <c r="Q4031" t="s">
        <v>8315</v>
      </c>
      <c r="R4031" t="s">
        <v>8316</v>
      </c>
      <c r="S4031" s="9">
        <f t="shared" si="188"/>
        <v>42322.025115740747</v>
      </c>
    </row>
    <row r="4032" spans="1:19" ht="58" hidden="1" x14ac:dyDescent="0.3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 t="shared" si="186"/>
        <v>16</v>
      </c>
      <c r="P4032">
        <f t="shared" si="187"/>
        <v>66.67</v>
      </c>
      <c r="Q4032" t="s">
        <v>8315</v>
      </c>
      <c r="R4032" t="s">
        <v>8316</v>
      </c>
      <c r="S4032" s="9">
        <f t="shared" si="188"/>
        <v>42374.655081018514</v>
      </c>
    </row>
    <row r="4033" spans="1:19" ht="58" hidden="1" x14ac:dyDescent="0.3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 t="shared" si="186"/>
        <v>0</v>
      </c>
      <c r="P4033">
        <f t="shared" si="187"/>
        <v>0</v>
      </c>
      <c r="Q4033" t="s">
        <v>8315</v>
      </c>
      <c r="R4033" t="s">
        <v>8316</v>
      </c>
      <c r="S4033" s="9">
        <f t="shared" si="188"/>
        <v>41941.585231481484</v>
      </c>
    </row>
    <row r="4034" spans="1:19" ht="43.5" hidden="1" x14ac:dyDescent="0.3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 t="shared" ref="O4034:O4097" si="189">ROUND((E4034/D4034)*100,0)</f>
        <v>7</v>
      </c>
      <c r="P4034">
        <f t="shared" si="187"/>
        <v>59</v>
      </c>
      <c r="Q4034" t="s">
        <v>8315</v>
      </c>
      <c r="R4034" t="s">
        <v>8316</v>
      </c>
      <c r="S4034" s="9">
        <f t="shared" si="188"/>
        <v>42293.809212962966</v>
      </c>
    </row>
    <row r="4035" spans="1:19" ht="43.5" hidden="1" x14ac:dyDescent="0.3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si="189"/>
        <v>26</v>
      </c>
      <c r="P4035">
        <f t="shared" ref="P4035:P4098" si="190">IFERROR(ROUND(E4035/L4035,2),0)</f>
        <v>65.34</v>
      </c>
      <c r="Q4035" t="s">
        <v>8315</v>
      </c>
      <c r="R4035" t="s">
        <v>8316</v>
      </c>
      <c r="S4035" s="9">
        <f t="shared" ref="S4035:S4098" si="191">(((J4035/60)/60)/24)+DATE(1970,1,1)</f>
        <v>42614.268796296295</v>
      </c>
    </row>
    <row r="4036" spans="1:19" ht="43.5" hidden="1" x14ac:dyDescent="0.3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 t="shared" si="189"/>
        <v>1</v>
      </c>
      <c r="P4036">
        <f t="shared" si="190"/>
        <v>100</v>
      </c>
      <c r="Q4036" t="s">
        <v>8315</v>
      </c>
      <c r="R4036" t="s">
        <v>8316</v>
      </c>
      <c r="S4036" s="9">
        <f t="shared" si="191"/>
        <v>42067.947337962964</v>
      </c>
    </row>
    <row r="4037" spans="1:19" ht="29" hidden="1" x14ac:dyDescent="0.3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 t="shared" si="189"/>
        <v>37</v>
      </c>
      <c r="P4037">
        <f t="shared" si="190"/>
        <v>147.4</v>
      </c>
      <c r="Q4037" t="s">
        <v>8315</v>
      </c>
      <c r="R4037" t="s">
        <v>8316</v>
      </c>
      <c r="S4037" s="9">
        <f t="shared" si="191"/>
        <v>41903.882951388885</v>
      </c>
    </row>
    <row r="4038" spans="1:19" ht="43.5" hidden="1" x14ac:dyDescent="0.3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 t="shared" si="189"/>
        <v>47</v>
      </c>
      <c r="P4038">
        <f t="shared" si="190"/>
        <v>166.06</v>
      </c>
      <c r="Q4038" t="s">
        <v>8315</v>
      </c>
      <c r="R4038" t="s">
        <v>8316</v>
      </c>
      <c r="S4038" s="9">
        <f t="shared" si="191"/>
        <v>41804.937083333331</v>
      </c>
    </row>
    <row r="4039" spans="1:19" ht="58" hidden="1" x14ac:dyDescent="0.3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 t="shared" si="189"/>
        <v>11</v>
      </c>
      <c r="P4039">
        <f t="shared" si="190"/>
        <v>40</v>
      </c>
      <c r="Q4039" t="s">
        <v>8315</v>
      </c>
      <c r="R4039" t="s">
        <v>8316</v>
      </c>
      <c r="S4039" s="9">
        <f t="shared" si="191"/>
        <v>42497.070775462969</v>
      </c>
    </row>
    <row r="4040" spans="1:19" ht="43.5" hidden="1" x14ac:dyDescent="0.3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 t="shared" si="189"/>
        <v>12</v>
      </c>
      <c r="P4040">
        <f t="shared" si="190"/>
        <v>75.25</v>
      </c>
      <c r="Q4040" t="s">
        <v>8315</v>
      </c>
      <c r="R4040" t="s">
        <v>8316</v>
      </c>
      <c r="S4040" s="9">
        <f t="shared" si="191"/>
        <v>41869.798726851855</v>
      </c>
    </row>
    <row r="4041" spans="1:19" ht="43.5" hidden="1" x14ac:dyDescent="0.3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 t="shared" si="189"/>
        <v>60</v>
      </c>
      <c r="P4041">
        <f t="shared" si="190"/>
        <v>60</v>
      </c>
      <c r="Q4041" t="s">
        <v>8315</v>
      </c>
      <c r="R4041" t="s">
        <v>8316</v>
      </c>
      <c r="S4041" s="9">
        <f t="shared" si="191"/>
        <v>42305.670914351853</v>
      </c>
    </row>
    <row r="4042" spans="1:19" ht="43.5" hidden="1" x14ac:dyDescent="0.3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 t="shared" si="189"/>
        <v>31</v>
      </c>
      <c r="P4042">
        <f t="shared" si="190"/>
        <v>1250</v>
      </c>
      <c r="Q4042" t="s">
        <v>8315</v>
      </c>
      <c r="R4042" t="s">
        <v>8316</v>
      </c>
      <c r="S4042" s="9">
        <f t="shared" si="191"/>
        <v>42144.231527777782</v>
      </c>
    </row>
    <row r="4043" spans="1:19" ht="29" hidden="1" x14ac:dyDescent="0.3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189"/>
        <v>0</v>
      </c>
      <c r="P4043">
        <f t="shared" si="190"/>
        <v>10.5</v>
      </c>
      <c r="Q4043" t="s">
        <v>8315</v>
      </c>
      <c r="R4043" t="s">
        <v>8316</v>
      </c>
      <c r="S4043" s="9">
        <f t="shared" si="191"/>
        <v>42559.474004629628</v>
      </c>
    </row>
    <row r="4044" spans="1:19" ht="43.5" hidden="1" x14ac:dyDescent="0.3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 t="shared" si="189"/>
        <v>0</v>
      </c>
      <c r="P4044">
        <f t="shared" si="190"/>
        <v>7</v>
      </c>
      <c r="Q4044" t="s">
        <v>8315</v>
      </c>
      <c r="R4044" t="s">
        <v>8316</v>
      </c>
      <c r="S4044" s="9">
        <f t="shared" si="191"/>
        <v>41995.084074074075</v>
      </c>
    </row>
    <row r="4045" spans="1:19" ht="43.5" hidden="1" x14ac:dyDescent="0.3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189"/>
        <v>0</v>
      </c>
      <c r="P4045">
        <f t="shared" si="190"/>
        <v>0</v>
      </c>
      <c r="Q4045" t="s">
        <v>8315</v>
      </c>
      <c r="R4045" t="s">
        <v>8316</v>
      </c>
      <c r="S4045" s="9">
        <f t="shared" si="191"/>
        <v>41948.957465277781</v>
      </c>
    </row>
    <row r="4046" spans="1:19" ht="43.5" hidden="1" x14ac:dyDescent="0.3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 t="shared" si="189"/>
        <v>38</v>
      </c>
      <c r="P4046">
        <f t="shared" si="190"/>
        <v>56.25</v>
      </c>
      <c r="Q4046" t="s">
        <v>8315</v>
      </c>
      <c r="R4046" t="s">
        <v>8316</v>
      </c>
      <c r="S4046" s="9">
        <f t="shared" si="191"/>
        <v>42074.219699074078</v>
      </c>
    </row>
    <row r="4047" spans="1:19" ht="58" hidden="1" x14ac:dyDescent="0.3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189"/>
        <v>0</v>
      </c>
      <c r="P4047">
        <f t="shared" si="190"/>
        <v>1</v>
      </c>
      <c r="Q4047" t="s">
        <v>8315</v>
      </c>
      <c r="R4047" t="s">
        <v>8316</v>
      </c>
      <c r="S4047" s="9">
        <f t="shared" si="191"/>
        <v>41842.201261574075</v>
      </c>
    </row>
    <row r="4048" spans="1:19" ht="58" hidden="1" x14ac:dyDescent="0.3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 t="shared" si="189"/>
        <v>8</v>
      </c>
      <c r="P4048">
        <f t="shared" si="190"/>
        <v>38.33</v>
      </c>
      <c r="Q4048" t="s">
        <v>8315</v>
      </c>
      <c r="R4048" t="s">
        <v>8316</v>
      </c>
      <c r="S4048" s="9">
        <f t="shared" si="191"/>
        <v>41904.650578703702</v>
      </c>
    </row>
    <row r="4049" spans="1:19" ht="43.5" hidden="1" x14ac:dyDescent="0.3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 t="shared" si="189"/>
        <v>2</v>
      </c>
      <c r="P4049">
        <f t="shared" si="190"/>
        <v>27.5</v>
      </c>
      <c r="Q4049" t="s">
        <v>8315</v>
      </c>
      <c r="R4049" t="s">
        <v>8316</v>
      </c>
      <c r="S4049" s="9">
        <f t="shared" si="191"/>
        <v>41991.022488425922</v>
      </c>
    </row>
    <row r="4050" spans="1:19" ht="58" hidden="1" x14ac:dyDescent="0.3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189"/>
        <v>18</v>
      </c>
      <c r="P4050">
        <f t="shared" si="190"/>
        <v>32.979999999999997</v>
      </c>
      <c r="Q4050" t="s">
        <v>8315</v>
      </c>
      <c r="R4050" t="s">
        <v>8316</v>
      </c>
      <c r="S4050" s="9">
        <f t="shared" si="191"/>
        <v>42436.509108796294</v>
      </c>
    </row>
    <row r="4051" spans="1:19" ht="43.5" hidden="1" x14ac:dyDescent="0.3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 t="shared" si="189"/>
        <v>0</v>
      </c>
      <c r="P4051">
        <f t="shared" si="190"/>
        <v>16</v>
      </c>
      <c r="Q4051" t="s">
        <v>8315</v>
      </c>
      <c r="R4051" t="s">
        <v>8316</v>
      </c>
      <c r="S4051" s="9">
        <f t="shared" si="191"/>
        <v>42169.958506944444</v>
      </c>
    </row>
    <row r="4052" spans="1:19" ht="58" hidden="1" x14ac:dyDescent="0.3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 t="shared" si="189"/>
        <v>0</v>
      </c>
      <c r="P4052">
        <f t="shared" si="190"/>
        <v>1</v>
      </c>
      <c r="Q4052" t="s">
        <v>8315</v>
      </c>
      <c r="R4052" t="s">
        <v>8316</v>
      </c>
      <c r="S4052" s="9">
        <f t="shared" si="191"/>
        <v>41905.636469907404</v>
      </c>
    </row>
    <row r="4053" spans="1:19" ht="43.5" hidden="1" x14ac:dyDescent="0.3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 t="shared" si="189"/>
        <v>0</v>
      </c>
      <c r="P4053">
        <f t="shared" si="190"/>
        <v>0</v>
      </c>
      <c r="Q4053" t="s">
        <v>8315</v>
      </c>
      <c r="R4053" t="s">
        <v>8316</v>
      </c>
      <c r="S4053" s="9">
        <f t="shared" si="191"/>
        <v>41761.810150462967</v>
      </c>
    </row>
    <row r="4054" spans="1:19" ht="58" hidden="1" x14ac:dyDescent="0.3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 t="shared" si="189"/>
        <v>38</v>
      </c>
      <c r="P4054">
        <f t="shared" si="190"/>
        <v>86.62</v>
      </c>
      <c r="Q4054" t="s">
        <v>8315</v>
      </c>
      <c r="R4054" t="s">
        <v>8316</v>
      </c>
      <c r="S4054" s="9">
        <f t="shared" si="191"/>
        <v>41865.878657407404</v>
      </c>
    </row>
    <row r="4055" spans="1:19" ht="43.5" hidden="1" x14ac:dyDescent="0.3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189"/>
        <v>22</v>
      </c>
      <c r="P4055">
        <f t="shared" si="190"/>
        <v>55</v>
      </c>
      <c r="Q4055" t="s">
        <v>8315</v>
      </c>
      <c r="R4055" t="s">
        <v>8316</v>
      </c>
      <c r="S4055" s="9">
        <f t="shared" si="191"/>
        <v>41928.690138888887</v>
      </c>
    </row>
    <row r="4056" spans="1:19" ht="43.5" hidden="1" x14ac:dyDescent="0.3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 t="shared" si="189"/>
        <v>0</v>
      </c>
      <c r="P4056">
        <f t="shared" si="190"/>
        <v>0</v>
      </c>
      <c r="Q4056" t="s">
        <v>8315</v>
      </c>
      <c r="R4056" t="s">
        <v>8316</v>
      </c>
      <c r="S4056" s="9">
        <f t="shared" si="191"/>
        <v>42613.841261574074</v>
      </c>
    </row>
    <row r="4057" spans="1:19" ht="43.5" hidden="1" x14ac:dyDescent="0.3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189"/>
        <v>18</v>
      </c>
      <c r="P4057">
        <f t="shared" si="190"/>
        <v>41.95</v>
      </c>
      <c r="Q4057" t="s">
        <v>8315</v>
      </c>
      <c r="R4057" t="s">
        <v>8316</v>
      </c>
      <c r="S4057" s="9">
        <f t="shared" si="191"/>
        <v>41779.648506944446</v>
      </c>
    </row>
    <row r="4058" spans="1:19" ht="43.5" hidden="1" x14ac:dyDescent="0.3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 t="shared" si="189"/>
        <v>53</v>
      </c>
      <c r="P4058">
        <f t="shared" si="190"/>
        <v>88.33</v>
      </c>
      <c r="Q4058" t="s">
        <v>8315</v>
      </c>
      <c r="R4058" t="s">
        <v>8316</v>
      </c>
      <c r="S4058" s="9">
        <f t="shared" si="191"/>
        <v>42534.933321759265</v>
      </c>
    </row>
    <row r="4059" spans="1:19" ht="58" hidden="1" x14ac:dyDescent="0.3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189"/>
        <v>22</v>
      </c>
      <c r="P4059">
        <f t="shared" si="190"/>
        <v>129.16999999999999</v>
      </c>
      <c r="Q4059" t="s">
        <v>8315</v>
      </c>
      <c r="R4059" t="s">
        <v>8316</v>
      </c>
      <c r="S4059" s="9">
        <f t="shared" si="191"/>
        <v>42310.968518518523</v>
      </c>
    </row>
    <row r="4060" spans="1:19" ht="43.5" hidden="1" x14ac:dyDescent="0.3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 t="shared" si="189"/>
        <v>3</v>
      </c>
      <c r="P4060">
        <f t="shared" si="190"/>
        <v>23.75</v>
      </c>
      <c r="Q4060" t="s">
        <v>8315</v>
      </c>
      <c r="R4060" t="s">
        <v>8316</v>
      </c>
      <c r="S4060" s="9">
        <f t="shared" si="191"/>
        <v>42446.060694444444</v>
      </c>
    </row>
    <row r="4061" spans="1:19" ht="43.5" hidden="1" x14ac:dyDescent="0.3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189"/>
        <v>3</v>
      </c>
      <c r="P4061">
        <f t="shared" si="190"/>
        <v>35.71</v>
      </c>
      <c r="Q4061" t="s">
        <v>8315</v>
      </c>
      <c r="R4061" t="s">
        <v>8316</v>
      </c>
      <c r="S4061" s="9">
        <f t="shared" si="191"/>
        <v>41866.640648148146</v>
      </c>
    </row>
    <row r="4062" spans="1:19" ht="58" hidden="1" x14ac:dyDescent="0.3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189"/>
        <v>3</v>
      </c>
      <c r="P4062">
        <f t="shared" si="190"/>
        <v>57</v>
      </c>
      <c r="Q4062" t="s">
        <v>8315</v>
      </c>
      <c r="R4062" t="s">
        <v>8316</v>
      </c>
      <c r="S4062" s="9">
        <f t="shared" si="191"/>
        <v>41779.695092592592</v>
      </c>
    </row>
    <row r="4063" spans="1:19" ht="43.5" hidden="1" x14ac:dyDescent="0.3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 t="shared" si="189"/>
        <v>0</v>
      </c>
      <c r="P4063">
        <f t="shared" si="190"/>
        <v>0</v>
      </c>
      <c r="Q4063" t="s">
        <v>8315</v>
      </c>
      <c r="R4063" t="s">
        <v>8316</v>
      </c>
      <c r="S4063" s="9">
        <f t="shared" si="191"/>
        <v>42421.141469907408</v>
      </c>
    </row>
    <row r="4064" spans="1:19" ht="43.5" hidden="1" x14ac:dyDescent="0.3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 t="shared" si="189"/>
        <v>2</v>
      </c>
      <c r="P4064">
        <f t="shared" si="190"/>
        <v>163.33000000000001</v>
      </c>
      <c r="Q4064" t="s">
        <v>8315</v>
      </c>
      <c r="R4064" t="s">
        <v>8316</v>
      </c>
      <c r="S4064" s="9">
        <f t="shared" si="191"/>
        <v>42523.739212962959</v>
      </c>
    </row>
    <row r="4065" spans="1:19" ht="43.5" hidden="1" x14ac:dyDescent="0.3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189"/>
        <v>1</v>
      </c>
      <c r="P4065">
        <f t="shared" si="190"/>
        <v>15</v>
      </c>
      <c r="Q4065" t="s">
        <v>8315</v>
      </c>
      <c r="R4065" t="s">
        <v>8316</v>
      </c>
      <c r="S4065" s="9">
        <f t="shared" si="191"/>
        <v>41787.681527777779</v>
      </c>
    </row>
    <row r="4066" spans="1:19" ht="43.5" hidden="1" x14ac:dyDescent="0.3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189"/>
        <v>19</v>
      </c>
      <c r="P4066">
        <f t="shared" si="190"/>
        <v>64.17</v>
      </c>
      <c r="Q4066" t="s">
        <v>8315</v>
      </c>
      <c r="R4066" t="s">
        <v>8316</v>
      </c>
      <c r="S4066" s="9">
        <f t="shared" si="191"/>
        <v>42093.588263888887</v>
      </c>
    </row>
    <row r="4067" spans="1:19" ht="29" hidden="1" x14ac:dyDescent="0.3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 t="shared" si="189"/>
        <v>1</v>
      </c>
      <c r="P4067">
        <f t="shared" si="190"/>
        <v>6.75</v>
      </c>
      <c r="Q4067" t="s">
        <v>8315</v>
      </c>
      <c r="R4067" t="s">
        <v>8316</v>
      </c>
      <c r="S4067" s="9">
        <f t="shared" si="191"/>
        <v>41833.951516203706</v>
      </c>
    </row>
    <row r="4068" spans="1:19" ht="58" hidden="1" x14ac:dyDescent="0.3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 t="shared" si="189"/>
        <v>0</v>
      </c>
      <c r="P4068">
        <f t="shared" si="190"/>
        <v>25</v>
      </c>
      <c r="Q4068" t="s">
        <v>8315</v>
      </c>
      <c r="R4068" t="s">
        <v>8316</v>
      </c>
      <c r="S4068" s="9">
        <f t="shared" si="191"/>
        <v>42479.039212962962</v>
      </c>
    </row>
    <row r="4069" spans="1:19" ht="43.5" hidden="1" x14ac:dyDescent="0.3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 t="shared" si="189"/>
        <v>61</v>
      </c>
      <c r="P4069">
        <f t="shared" si="190"/>
        <v>179.12</v>
      </c>
      <c r="Q4069" t="s">
        <v>8315</v>
      </c>
      <c r="R4069" t="s">
        <v>8316</v>
      </c>
      <c r="S4069" s="9">
        <f t="shared" si="191"/>
        <v>42235.117476851854</v>
      </c>
    </row>
    <row r="4070" spans="1:19" ht="43.5" hidden="1" x14ac:dyDescent="0.3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 t="shared" si="189"/>
        <v>1</v>
      </c>
      <c r="P4070">
        <f t="shared" si="190"/>
        <v>34.950000000000003</v>
      </c>
      <c r="Q4070" t="s">
        <v>8315</v>
      </c>
      <c r="R4070" t="s">
        <v>8316</v>
      </c>
      <c r="S4070" s="9">
        <f t="shared" si="191"/>
        <v>42718.963599537034</v>
      </c>
    </row>
    <row r="4071" spans="1:19" ht="43.5" hidden="1" x14ac:dyDescent="0.3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189"/>
        <v>34</v>
      </c>
      <c r="P4071">
        <f t="shared" si="190"/>
        <v>33.08</v>
      </c>
      <c r="Q4071" t="s">
        <v>8315</v>
      </c>
      <c r="R4071" t="s">
        <v>8316</v>
      </c>
      <c r="S4071" s="9">
        <f t="shared" si="191"/>
        <v>42022.661527777775</v>
      </c>
    </row>
    <row r="4072" spans="1:19" ht="43.5" hidden="1" x14ac:dyDescent="0.3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 t="shared" si="189"/>
        <v>17</v>
      </c>
      <c r="P4072">
        <f t="shared" si="190"/>
        <v>27.5</v>
      </c>
      <c r="Q4072" t="s">
        <v>8315</v>
      </c>
      <c r="R4072" t="s">
        <v>8316</v>
      </c>
      <c r="S4072" s="9">
        <f t="shared" si="191"/>
        <v>42031.666898148149</v>
      </c>
    </row>
    <row r="4073" spans="1:19" ht="58" hidden="1" x14ac:dyDescent="0.35">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189"/>
        <v>0</v>
      </c>
      <c r="P4073">
        <f t="shared" si="190"/>
        <v>0</v>
      </c>
      <c r="Q4073" t="s">
        <v>8315</v>
      </c>
      <c r="R4073" t="s">
        <v>8316</v>
      </c>
      <c r="S4073" s="9">
        <f t="shared" si="191"/>
        <v>42700.804756944446</v>
      </c>
    </row>
    <row r="4074" spans="1:19" ht="58" hidden="1" x14ac:dyDescent="0.35">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189"/>
        <v>0</v>
      </c>
      <c r="P4074">
        <f t="shared" si="190"/>
        <v>2</v>
      </c>
      <c r="Q4074" t="s">
        <v>8315</v>
      </c>
      <c r="R4074" t="s">
        <v>8316</v>
      </c>
      <c r="S4074" s="9">
        <f t="shared" si="191"/>
        <v>41812.77443287037</v>
      </c>
    </row>
    <row r="4075" spans="1:19" ht="43.5" hidden="1" x14ac:dyDescent="0.3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 t="shared" si="189"/>
        <v>1</v>
      </c>
      <c r="P4075">
        <f t="shared" si="190"/>
        <v>18.5</v>
      </c>
      <c r="Q4075" t="s">
        <v>8315</v>
      </c>
      <c r="R4075" t="s">
        <v>8316</v>
      </c>
      <c r="S4075" s="9">
        <f t="shared" si="191"/>
        <v>42078.34520833334</v>
      </c>
    </row>
    <row r="4076" spans="1:19" ht="43.5" hidden="1" x14ac:dyDescent="0.3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189"/>
        <v>27</v>
      </c>
      <c r="P4076">
        <f t="shared" si="190"/>
        <v>35</v>
      </c>
      <c r="Q4076" t="s">
        <v>8315</v>
      </c>
      <c r="R4076" t="s">
        <v>8316</v>
      </c>
      <c r="S4076" s="9">
        <f t="shared" si="191"/>
        <v>42283.552951388891</v>
      </c>
    </row>
    <row r="4077" spans="1:19" ht="43.5" hidden="1" x14ac:dyDescent="0.3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189"/>
        <v>29</v>
      </c>
      <c r="P4077">
        <f t="shared" si="190"/>
        <v>44.31</v>
      </c>
      <c r="Q4077" t="s">
        <v>8315</v>
      </c>
      <c r="R4077" t="s">
        <v>8316</v>
      </c>
      <c r="S4077" s="9">
        <f t="shared" si="191"/>
        <v>41779.045937499999</v>
      </c>
    </row>
    <row r="4078" spans="1:19" ht="43.5" hidden="1" x14ac:dyDescent="0.3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 t="shared" si="189"/>
        <v>0</v>
      </c>
      <c r="P4078">
        <f t="shared" si="190"/>
        <v>0</v>
      </c>
      <c r="Q4078" t="s">
        <v>8315</v>
      </c>
      <c r="R4078" t="s">
        <v>8316</v>
      </c>
      <c r="S4078" s="9">
        <f t="shared" si="191"/>
        <v>41905.795706018522</v>
      </c>
    </row>
    <row r="4079" spans="1:19" ht="43.5" hidden="1" x14ac:dyDescent="0.3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 t="shared" si="189"/>
        <v>9</v>
      </c>
      <c r="P4079">
        <f t="shared" si="190"/>
        <v>222.5</v>
      </c>
      <c r="Q4079" t="s">
        <v>8315</v>
      </c>
      <c r="R4079" t="s">
        <v>8316</v>
      </c>
      <c r="S4079" s="9">
        <f t="shared" si="191"/>
        <v>42695.7105787037</v>
      </c>
    </row>
    <row r="4080" spans="1:19" ht="43.5" hidden="1" x14ac:dyDescent="0.3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189"/>
        <v>0</v>
      </c>
      <c r="P4080">
        <f t="shared" si="190"/>
        <v>0</v>
      </c>
      <c r="Q4080" t="s">
        <v>8315</v>
      </c>
      <c r="R4080" t="s">
        <v>8316</v>
      </c>
      <c r="S4080" s="9">
        <f t="shared" si="191"/>
        <v>42732.787523148145</v>
      </c>
    </row>
    <row r="4081" spans="1:19" ht="43.5" hidden="1" x14ac:dyDescent="0.3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 t="shared" si="189"/>
        <v>0</v>
      </c>
      <c r="P4081">
        <f t="shared" si="190"/>
        <v>5</v>
      </c>
      <c r="Q4081" t="s">
        <v>8315</v>
      </c>
      <c r="R4081" t="s">
        <v>8316</v>
      </c>
      <c r="S4081" s="9">
        <f t="shared" si="191"/>
        <v>42510.938900462963</v>
      </c>
    </row>
    <row r="4082" spans="1:19" ht="43.5" hidden="1" x14ac:dyDescent="0.3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 t="shared" si="189"/>
        <v>0</v>
      </c>
      <c r="P4082">
        <f t="shared" si="190"/>
        <v>0</v>
      </c>
      <c r="Q4082" t="s">
        <v>8315</v>
      </c>
      <c r="R4082" t="s">
        <v>8316</v>
      </c>
      <c r="S4082" s="9">
        <f t="shared" si="191"/>
        <v>42511.698101851856</v>
      </c>
    </row>
    <row r="4083" spans="1:19" ht="43.5" hidden="1" x14ac:dyDescent="0.3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 t="shared" si="189"/>
        <v>16</v>
      </c>
      <c r="P4083">
        <f t="shared" si="190"/>
        <v>29.17</v>
      </c>
      <c r="Q4083" t="s">
        <v>8315</v>
      </c>
      <c r="R4083" t="s">
        <v>8316</v>
      </c>
      <c r="S4083" s="9">
        <f t="shared" si="191"/>
        <v>42041.581307870365</v>
      </c>
    </row>
    <row r="4084" spans="1:19" ht="43.5" hidden="1" x14ac:dyDescent="0.3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 t="shared" si="189"/>
        <v>2</v>
      </c>
      <c r="P4084">
        <f t="shared" si="190"/>
        <v>1.5</v>
      </c>
      <c r="Q4084" t="s">
        <v>8315</v>
      </c>
      <c r="R4084" t="s">
        <v>8316</v>
      </c>
      <c r="S4084" s="9">
        <f t="shared" si="191"/>
        <v>42307.189270833333</v>
      </c>
    </row>
    <row r="4085" spans="1:19" ht="43.5" hidden="1" x14ac:dyDescent="0.3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 t="shared" si="189"/>
        <v>22</v>
      </c>
      <c r="P4085">
        <f t="shared" si="190"/>
        <v>126.5</v>
      </c>
      <c r="Q4085" t="s">
        <v>8315</v>
      </c>
      <c r="R4085" t="s">
        <v>8316</v>
      </c>
      <c r="S4085" s="9">
        <f t="shared" si="191"/>
        <v>42353.761759259258</v>
      </c>
    </row>
    <row r="4086" spans="1:19" ht="58" hidden="1" x14ac:dyDescent="0.35">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189"/>
        <v>0</v>
      </c>
      <c r="P4086">
        <f t="shared" si="190"/>
        <v>10</v>
      </c>
      <c r="Q4086" t="s">
        <v>8315</v>
      </c>
      <c r="R4086" t="s">
        <v>8316</v>
      </c>
      <c r="S4086" s="9">
        <f t="shared" si="191"/>
        <v>42622.436412037037</v>
      </c>
    </row>
    <row r="4087" spans="1:19" ht="43.5" hidden="1" x14ac:dyDescent="0.3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 t="shared" si="189"/>
        <v>0</v>
      </c>
      <c r="P4087">
        <f t="shared" si="190"/>
        <v>10</v>
      </c>
      <c r="Q4087" t="s">
        <v>8315</v>
      </c>
      <c r="R4087" t="s">
        <v>8316</v>
      </c>
      <c r="S4087" s="9">
        <f t="shared" si="191"/>
        <v>42058.603877314818</v>
      </c>
    </row>
    <row r="4088" spans="1:19" ht="43.5" hidden="1" x14ac:dyDescent="0.3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 t="shared" si="189"/>
        <v>5</v>
      </c>
      <c r="P4088">
        <f t="shared" si="190"/>
        <v>9.4</v>
      </c>
      <c r="Q4088" t="s">
        <v>8315</v>
      </c>
      <c r="R4088" t="s">
        <v>8316</v>
      </c>
      <c r="S4088" s="9">
        <f t="shared" si="191"/>
        <v>42304.940960648149</v>
      </c>
    </row>
    <row r="4089" spans="1:19" hidden="1" x14ac:dyDescent="0.35">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 t="shared" si="189"/>
        <v>0</v>
      </c>
      <c r="P4089">
        <f t="shared" si="190"/>
        <v>0</v>
      </c>
      <c r="Q4089" t="s">
        <v>8315</v>
      </c>
      <c r="R4089" t="s">
        <v>8316</v>
      </c>
      <c r="S4089" s="9">
        <f t="shared" si="191"/>
        <v>42538.742893518516</v>
      </c>
    </row>
    <row r="4090" spans="1:19" ht="43.5" hidden="1" x14ac:dyDescent="0.3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189"/>
        <v>11</v>
      </c>
      <c r="P4090">
        <f t="shared" si="190"/>
        <v>72</v>
      </c>
      <c r="Q4090" t="s">
        <v>8315</v>
      </c>
      <c r="R4090" t="s">
        <v>8316</v>
      </c>
      <c r="S4090" s="9">
        <f t="shared" si="191"/>
        <v>41990.612546296295</v>
      </c>
    </row>
    <row r="4091" spans="1:19" ht="58" hidden="1" x14ac:dyDescent="0.3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 t="shared" si="189"/>
        <v>5</v>
      </c>
      <c r="P4091">
        <f t="shared" si="190"/>
        <v>30</v>
      </c>
      <c r="Q4091" t="s">
        <v>8315</v>
      </c>
      <c r="R4091" t="s">
        <v>8316</v>
      </c>
      <c r="S4091" s="9">
        <f t="shared" si="191"/>
        <v>42122.732499999998</v>
      </c>
    </row>
    <row r="4092" spans="1:19" ht="43.5" hidden="1" x14ac:dyDescent="0.3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 t="shared" si="189"/>
        <v>3</v>
      </c>
      <c r="P4092">
        <f t="shared" si="190"/>
        <v>10.67</v>
      </c>
      <c r="Q4092" t="s">
        <v>8315</v>
      </c>
      <c r="R4092" t="s">
        <v>8316</v>
      </c>
      <c r="S4092" s="9">
        <f t="shared" si="191"/>
        <v>42209.67288194444</v>
      </c>
    </row>
    <row r="4093" spans="1:19" ht="43.5" hidden="1" x14ac:dyDescent="0.3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 t="shared" si="189"/>
        <v>13</v>
      </c>
      <c r="P4093">
        <f t="shared" si="190"/>
        <v>25.5</v>
      </c>
      <c r="Q4093" t="s">
        <v>8315</v>
      </c>
      <c r="R4093" t="s">
        <v>8316</v>
      </c>
      <c r="S4093" s="9">
        <f t="shared" si="191"/>
        <v>41990.506377314814</v>
      </c>
    </row>
    <row r="4094" spans="1:19" ht="43.5" hidden="1" x14ac:dyDescent="0.3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 t="shared" si="189"/>
        <v>0</v>
      </c>
      <c r="P4094">
        <f t="shared" si="190"/>
        <v>20</v>
      </c>
      <c r="Q4094" t="s">
        <v>8315</v>
      </c>
      <c r="R4094" t="s">
        <v>8316</v>
      </c>
      <c r="S4094" s="9">
        <f t="shared" si="191"/>
        <v>42039.194988425923</v>
      </c>
    </row>
    <row r="4095" spans="1:19" ht="43.5" hidden="1" x14ac:dyDescent="0.3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189"/>
        <v>2</v>
      </c>
      <c r="P4095">
        <f t="shared" si="190"/>
        <v>15</v>
      </c>
      <c r="Q4095" t="s">
        <v>8315</v>
      </c>
      <c r="R4095" t="s">
        <v>8316</v>
      </c>
      <c r="S4095" s="9">
        <f t="shared" si="191"/>
        <v>42178.815891203703</v>
      </c>
    </row>
    <row r="4096" spans="1:19" ht="43.5" hidden="1" x14ac:dyDescent="0.3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 t="shared" si="189"/>
        <v>37</v>
      </c>
      <c r="P4096">
        <f t="shared" si="190"/>
        <v>91.25</v>
      </c>
      <c r="Q4096" t="s">
        <v>8315</v>
      </c>
      <c r="R4096" t="s">
        <v>8316</v>
      </c>
      <c r="S4096" s="9">
        <f t="shared" si="191"/>
        <v>41890.086805555555</v>
      </c>
    </row>
    <row r="4097" spans="1:19" ht="43.5" hidden="1" x14ac:dyDescent="0.3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189"/>
        <v>3</v>
      </c>
      <c r="P4097">
        <f t="shared" si="190"/>
        <v>800</v>
      </c>
      <c r="Q4097" t="s">
        <v>8315</v>
      </c>
      <c r="R4097" t="s">
        <v>8316</v>
      </c>
      <c r="S4097" s="9">
        <f t="shared" si="191"/>
        <v>42693.031828703708</v>
      </c>
    </row>
    <row r="4098" spans="1:19" ht="43.5" hidden="1" x14ac:dyDescent="0.3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ref="O4098:O4115" si="192">ROUND((E4098/D4098)*100,0)</f>
        <v>11</v>
      </c>
      <c r="P4098">
        <f t="shared" si="190"/>
        <v>80</v>
      </c>
      <c r="Q4098" t="s">
        <v>8315</v>
      </c>
      <c r="R4098" t="s">
        <v>8316</v>
      </c>
      <c r="S4098" s="9">
        <f t="shared" si="191"/>
        <v>42750.530312499999</v>
      </c>
    </row>
    <row r="4099" spans="1:19" ht="43.5" hidden="1" x14ac:dyDescent="0.3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si="192"/>
        <v>0</v>
      </c>
      <c r="P4099">
        <f t="shared" ref="P4099:P4115" si="193">IFERROR(ROUND(E4099/L4099,2),0)</f>
        <v>0</v>
      </c>
      <c r="Q4099" t="s">
        <v>8315</v>
      </c>
      <c r="R4099" t="s">
        <v>8316</v>
      </c>
      <c r="S4099" s="9">
        <f t="shared" ref="S4099:S4115" si="194">(((J4099/60)/60)/24)+DATE(1970,1,1)</f>
        <v>42344.824502314819</v>
      </c>
    </row>
    <row r="4100" spans="1:19" ht="43.5" hidden="1" x14ac:dyDescent="0.3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 t="shared" si="192"/>
        <v>0</v>
      </c>
      <c r="P4100">
        <f t="shared" si="193"/>
        <v>0</v>
      </c>
      <c r="Q4100" t="s">
        <v>8315</v>
      </c>
      <c r="R4100" t="s">
        <v>8316</v>
      </c>
      <c r="S4100" s="9">
        <f t="shared" si="194"/>
        <v>42495.722187499996</v>
      </c>
    </row>
    <row r="4101" spans="1:19" ht="58" hidden="1" x14ac:dyDescent="0.3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 t="shared" si="192"/>
        <v>1</v>
      </c>
      <c r="P4101">
        <f t="shared" si="193"/>
        <v>50</v>
      </c>
      <c r="Q4101" t="s">
        <v>8315</v>
      </c>
      <c r="R4101" t="s">
        <v>8316</v>
      </c>
      <c r="S4101" s="9">
        <f t="shared" si="194"/>
        <v>42570.850381944445</v>
      </c>
    </row>
    <row r="4102" spans="1:19" ht="43.5" hidden="1" x14ac:dyDescent="0.3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 t="shared" si="192"/>
        <v>0</v>
      </c>
      <c r="P4102">
        <f t="shared" si="193"/>
        <v>0</v>
      </c>
      <c r="Q4102" t="s">
        <v>8315</v>
      </c>
      <c r="R4102" t="s">
        <v>8316</v>
      </c>
      <c r="S4102" s="9">
        <f t="shared" si="194"/>
        <v>41927.124884259261</v>
      </c>
    </row>
    <row r="4103" spans="1:19" ht="43.5" hidden="1" x14ac:dyDescent="0.3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 t="shared" si="192"/>
        <v>0</v>
      </c>
      <c r="P4103">
        <f t="shared" si="193"/>
        <v>0</v>
      </c>
      <c r="Q4103" t="s">
        <v>8315</v>
      </c>
      <c r="R4103" t="s">
        <v>8316</v>
      </c>
      <c r="S4103" s="9">
        <f t="shared" si="194"/>
        <v>42730.903726851851</v>
      </c>
    </row>
    <row r="4104" spans="1:19" ht="43.5" hidden="1" x14ac:dyDescent="0.3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 t="shared" si="192"/>
        <v>27</v>
      </c>
      <c r="P4104">
        <f t="shared" si="193"/>
        <v>22.83</v>
      </c>
      <c r="Q4104" t="s">
        <v>8315</v>
      </c>
      <c r="R4104" t="s">
        <v>8316</v>
      </c>
      <c r="S4104" s="9">
        <f t="shared" si="194"/>
        <v>42475.848067129627</v>
      </c>
    </row>
    <row r="4105" spans="1:19" ht="43.5" hidden="1" x14ac:dyDescent="0.3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 t="shared" si="192"/>
        <v>10</v>
      </c>
      <c r="P4105">
        <f t="shared" si="193"/>
        <v>16.670000000000002</v>
      </c>
      <c r="Q4105" t="s">
        <v>8315</v>
      </c>
      <c r="R4105" t="s">
        <v>8316</v>
      </c>
      <c r="S4105" s="9">
        <f t="shared" si="194"/>
        <v>42188.83293981482</v>
      </c>
    </row>
    <row r="4106" spans="1:19" ht="43.5" hidden="1" x14ac:dyDescent="0.3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192"/>
        <v>21</v>
      </c>
      <c r="P4106">
        <f t="shared" si="193"/>
        <v>45.79</v>
      </c>
      <c r="Q4106" t="s">
        <v>8315</v>
      </c>
      <c r="R4106" t="s">
        <v>8316</v>
      </c>
      <c r="S4106" s="9">
        <f t="shared" si="194"/>
        <v>42640.278171296297</v>
      </c>
    </row>
    <row r="4107" spans="1:19" ht="58" hidden="1" x14ac:dyDescent="0.3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192"/>
        <v>7</v>
      </c>
      <c r="P4107">
        <f t="shared" si="193"/>
        <v>383.33</v>
      </c>
      <c r="Q4107" t="s">
        <v>8315</v>
      </c>
      <c r="R4107" t="s">
        <v>8316</v>
      </c>
      <c r="S4107" s="9">
        <f t="shared" si="194"/>
        <v>42697.010520833333</v>
      </c>
    </row>
    <row r="4108" spans="1:19" ht="43.5" hidden="1" x14ac:dyDescent="0.3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 t="shared" si="192"/>
        <v>71</v>
      </c>
      <c r="P4108">
        <f t="shared" si="193"/>
        <v>106.97</v>
      </c>
      <c r="Q4108" t="s">
        <v>8315</v>
      </c>
      <c r="R4108" t="s">
        <v>8316</v>
      </c>
      <c r="S4108" s="9">
        <f t="shared" si="194"/>
        <v>42053.049375000002</v>
      </c>
    </row>
    <row r="4109" spans="1:19" ht="43.5" hidden="1" x14ac:dyDescent="0.3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 t="shared" si="192"/>
        <v>2</v>
      </c>
      <c r="P4109">
        <f t="shared" si="193"/>
        <v>10.25</v>
      </c>
      <c r="Q4109" t="s">
        <v>8315</v>
      </c>
      <c r="R4109" t="s">
        <v>8316</v>
      </c>
      <c r="S4109" s="9">
        <f t="shared" si="194"/>
        <v>41883.916678240741</v>
      </c>
    </row>
    <row r="4110" spans="1:19" ht="43.5" hidden="1" x14ac:dyDescent="0.3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 t="shared" si="192"/>
        <v>2</v>
      </c>
      <c r="P4110">
        <f t="shared" si="193"/>
        <v>59</v>
      </c>
      <c r="Q4110" t="s">
        <v>8315</v>
      </c>
      <c r="R4110" t="s">
        <v>8316</v>
      </c>
      <c r="S4110" s="9">
        <f t="shared" si="194"/>
        <v>42767.031678240746</v>
      </c>
    </row>
    <row r="4111" spans="1:19" ht="43.5" hidden="1" x14ac:dyDescent="0.3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192"/>
        <v>0</v>
      </c>
      <c r="P4111">
        <f t="shared" si="193"/>
        <v>0</v>
      </c>
      <c r="Q4111" t="s">
        <v>8315</v>
      </c>
      <c r="R4111" t="s">
        <v>8316</v>
      </c>
      <c r="S4111" s="9">
        <f t="shared" si="194"/>
        <v>42307.539398148147</v>
      </c>
    </row>
    <row r="4112" spans="1:19" ht="43.5" hidden="1" x14ac:dyDescent="0.3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192"/>
        <v>29</v>
      </c>
      <c r="P4112">
        <f t="shared" si="193"/>
        <v>14.33</v>
      </c>
      <c r="Q4112" t="s">
        <v>8315</v>
      </c>
      <c r="R4112" t="s">
        <v>8316</v>
      </c>
      <c r="S4112" s="9">
        <f t="shared" si="194"/>
        <v>42512.626747685179</v>
      </c>
    </row>
    <row r="4113" spans="1:19" ht="43.5" hidden="1" x14ac:dyDescent="0.3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 t="shared" si="192"/>
        <v>3</v>
      </c>
      <c r="P4113">
        <f t="shared" si="193"/>
        <v>15.67</v>
      </c>
      <c r="Q4113" t="s">
        <v>8315</v>
      </c>
      <c r="R4113" t="s">
        <v>8316</v>
      </c>
      <c r="S4113" s="9">
        <f t="shared" si="194"/>
        <v>42029.135879629626</v>
      </c>
    </row>
    <row r="4114" spans="1:19" ht="43.5" hidden="1" x14ac:dyDescent="0.3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192"/>
        <v>0</v>
      </c>
      <c r="P4114">
        <f t="shared" si="193"/>
        <v>1</v>
      </c>
      <c r="Q4114" t="s">
        <v>8315</v>
      </c>
      <c r="R4114" t="s">
        <v>8316</v>
      </c>
      <c r="S4114" s="9">
        <f t="shared" si="194"/>
        <v>42400.946597222224</v>
      </c>
    </row>
    <row r="4115" spans="1:19" ht="43.5" hidden="1" x14ac:dyDescent="0.3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 t="shared" si="192"/>
        <v>0</v>
      </c>
      <c r="P4115">
        <f t="shared" si="193"/>
        <v>1</v>
      </c>
      <c r="Q4115" t="s">
        <v>8315</v>
      </c>
      <c r="R4115" t="s">
        <v>8316</v>
      </c>
      <c r="S4115" s="9">
        <f t="shared" si="194"/>
        <v>42358.573182870372</v>
      </c>
    </row>
  </sheetData>
  <autoFilter ref="A1:S4115" xr:uid="{00000000-0001-0000-0000-000000000000}">
    <filterColumn colId="3">
      <filters>
        <filter val="$1,000.00"/>
        <filter val="$1,100.00"/>
        <filter val="$1,200.00"/>
        <filter val="$1,500.00"/>
        <filter val="$1,800.00"/>
        <filter val="$10,000.00"/>
        <filter val="$100,000.00"/>
        <filter val="$100.00"/>
        <filter val="$11,000.00"/>
        <filter val="$12,000.00"/>
        <filter val="$12,500.00"/>
        <filter val="$13,111.00"/>
        <filter val="$15,000.00"/>
        <filter val="$150,000.00"/>
        <filter val="$17,100.00"/>
        <filter val="$18,000.00"/>
        <filter val="$2,000.00"/>
        <filter val="$2,400.00"/>
        <filter val="$2,500.00"/>
        <filter val="$22,000.00"/>
        <filter val="$22,500.00"/>
        <filter val="$25,000.00"/>
        <filter val="$3,000.00"/>
        <filter val="$3,500.00"/>
        <filter val="$3,750.00"/>
        <filter val="$300.00"/>
        <filter val="$350.00"/>
        <filter val="$375,000.00"/>
        <filter val="$4,000.00"/>
        <filter val="$4,500.00"/>
        <filter val="$45,000.00"/>
        <filter val="$5,000.00"/>
        <filter val="$5,500.00"/>
        <filter val="$50,000.00"/>
        <filter val="$500.00"/>
        <filter val="$6,000.00"/>
        <filter val="$7,000.00"/>
        <filter val="$70,000.00"/>
        <filter val="$75,000.00"/>
        <filter val="$8,000.00"/>
      </filters>
    </filterColumn>
    <filterColumn colId="6">
      <filters>
        <filter val="US"/>
      </filters>
    </filterColumn>
    <filterColumn colId="17">
      <filters>
        <filter val="musical"/>
      </filters>
    </filterColumn>
  </autoFilter>
  <conditionalFormatting sqref="F1:F1048576">
    <cfRule type="cellIs" dxfId="9" priority="2" operator="equal">
      <formula>"successful"</formula>
    </cfRule>
    <cfRule type="cellIs" dxfId="8" priority="3" operator="equal">
      <formula>"live"</formula>
    </cfRule>
  </conditionalFormatting>
  <conditionalFormatting sqref="O1:O1048576 P1">
    <cfRule type="colorScale" priority="1">
      <colorScale>
        <cfvo type="min"/>
        <cfvo type="percentile" val="90"/>
        <color rgb="FFFF7979"/>
        <color theme="4" tint="0.39997558519241921"/>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57006-4003-4146-993A-C9C48A677E58}">
  <dimension ref="A1:F18"/>
  <sheetViews>
    <sheetView workbookViewId="0">
      <selection activeCell="A26" sqref="A26"/>
    </sheetView>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0" t="s">
        <v>8358</v>
      </c>
      <c r="B1" t="s">
        <v>8315</v>
      </c>
    </row>
    <row r="2" spans="1:6" x14ac:dyDescent="0.35">
      <c r="A2" s="10" t="s">
        <v>8378</v>
      </c>
      <c r="B2" t="s">
        <v>8364</v>
      </c>
    </row>
    <row r="4" spans="1:6" x14ac:dyDescent="0.35">
      <c r="A4" s="10" t="s">
        <v>8362</v>
      </c>
      <c r="B4" s="10" t="s">
        <v>8360</v>
      </c>
    </row>
    <row r="5" spans="1:6" x14ac:dyDescent="0.35">
      <c r="A5" s="10" t="s">
        <v>8363</v>
      </c>
      <c r="B5" t="s">
        <v>8219</v>
      </c>
      <c r="C5" t="s">
        <v>8220</v>
      </c>
      <c r="D5" t="s">
        <v>8221</v>
      </c>
      <c r="E5" t="s">
        <v>8218</v>
      </c>
      <c r="F5" t="s">
        <v>8361</v>
      </c>
    </row>
    <row r="6" spans="1:6" x14ac:dyDescent="0.35">
      <c r="A6" s="13" t="s">
        <v>8368</v>
      </c>
      <c r="B6" s="11">
        <v>7</v>
      </c>
      <c r="C6" s="11">
        <v>33</v>
      </c>
      <c r="D6" s="11">
        <v>2</v>
      </c>
      <c r="E6" s="11">
        <v>56</v>
      </c>
      <c r="F6" s="11">
        <v>98</v>
      </c>
    </row>
    <row r="7" spans="1:6" x14ac:dyDescent="0.35">
      <c r="A7" s="13" t="s">
        <v>8369</v>
      </c>
      <c r="B7" s="11">
        <v>3</v>
      </c>
      <c r="C7" s="11">
        <v>39</v>
      </c>
      <c r="D7" s="11">
        <v>8</v>
      </c>
      <c r="E7" s="11">
        <v>71</v>
      </c>
      <c r="F7" s="11">
        <v>121</v>
      </c>
    </row>
    <row r="8" spans="1:6" x14ac:dyDescent="0.35">
      <c r="A8" s="13" t="s">
        <v>8376</v>
      </c>
      <c r="B8" s="11">
        <v>3</v>
      </c>
      <c r="C8" s="11">
        <v>33</v>
      </c>
      <c r="D8" s="11">
        <v>14</v>
      </c>
      <c r="E8" s="11">
        <v>56</v>
      </c>
      <c r="F8" s="11">
        <v>106</v>
      </c>
    </row>
    <row r="9" spans="1:6" x14ac:dyDescent="0.35">
      <c r="A9" s="13" t="s">
        <v>8370</v>
      </c>
      <c r="B9" s="11">
        <v>2</v>
      </c>
      <c r="C9" s="11">
        <v>40</v>
      </c>
      <c r="D9" s="11"/>
      <c r="E9" s="11">
        <v>71</v>
      </c>
      <c r="F9" s="11">
        <v>113</v>
      </c>
    </row>
    <row r="10" spans="1:6" x14ac:dyDescent="0.35">
      <c r="A10" s="13" t="s">
        <v>8371</v>
      </c>
      <c r="B10" s="11">
        <v>3</v>
      </c>
      <c r="C10" s="11">
        <v>52</v>
      </c>
      <c r="D10" s="11"/>
      <c r="E10" s="11">
        <v>111</v>
      </c>
      <c r="F10" s="11">
        <v>166</v>
      </c>
    </row>
    <row r="11" spans="1:6" x14ac:dyDescent="0.35">
      <c r="A11" s="13" t="s">
        <v>8372</v>
      </c>
      <c r="B11" s="11">
        <v>4</v>
      </c>
      <c r="C11" s="11">
        <v>49</v>
      </c>
      <c r="D11" s="11"/>
      <c r="E11" s="11">
        <v>100</v>
      </c>
      <c r="F11" s="11">
        <v>153</v>
      </c>
    </row>
    <row r="12" spans="1:6" x14ac:dyDescent="0.35">
      <c r="A12" s="13" t="s">
        <v>8373</v>
      </c>
      <c r="B12" s="11">
        <v>1</v>
      </c>
      <c r="C12" s="11">
        <v>50</v>
      </c>
      <c r="D12" s="11"/>
      <c r="E12" s="11">
        <v>87</v>
      </c>
      <c r="F12" s="11">
        <v>138</v>
      </c>
    </row>
    <row r="13" spans="1:6" x14ac:dyDescent="0.35">
      <c r="A13" s="13" t="s">
        <v>8374</v>
      </c>
      <c r="B13" s="11">
        <v>4</v>
      </c>
      <c r="C13" s="11">
        <v>47</v>
      </c>
      <c r="D13" s="11"/>
      <c r="E13" s="11">
        <v>72</v>
      </c>
      <c r="F13" s="11">
        <v>123</v>
      </c>
    </row>
    <row r="14" spans="1:6" x14ac:dyDescent="0.35">
      <c r="A14" s="13" t="s">
        <v>8375</v>
      </c>
      <c r="B14" s="11">
        <v>4</v>
      </c>
      <c r="C14" s="11">
        <v>34</v>
      </c>
      <c r="D14" s="11"/>
      <c r="E14" s="11">
        <v>59</v>
      </c>
      <c r="F14" s="11">
        <v>97</v>
      </c>
    </row>
    <row r="15" spans="1:6" x14ac:dyDescent="0.35">
      <c r="A15" s="13" t="s">
        <v>8366</v>
      </c>
      <c r="B15" s="11"/>
      <c r="C15" s="11">
        <v>50</v>
      </c>
      <c r="D15" s="11"/>
      <c r="E15" s="11">
        <v>65</v>
      </c>
      <c r="F15" s="11">
        <v>115</v>
      </c>
    </row>
    <row r="16" spans="1:6" x14ac:dyDescent="0.35">
      <c r="A16" s="13" t="s">
        <v>8367</v>
      </c>
      <c r="B16" s="11">
        <v>3</v>
      </c>
      <c r="C16" s="11">
        <v>31</v>
      </c>
      <c r="D16" s="11"/>
      <c r="E16" s="11">
        <v>54</v>
      </c>
      <c r="F16" s="11">
        <v>88</v>
      </c>
    </row>
    <row r="17" spans="1:6" x14ac:dyDescent="0.35">
      <c r="A17" s="13" t="s">
        <v>8377</v>
      </c>
      <c r="B17" s="11">
        <v>3</v>
      </c>
      <c r="C17" s="11">
        <v>35</v>
      </c>
      <c r="D17" s="11"/>
      <c r="E17" s="11">
        <v>37</v>
      </c>
      <c r="F17" s="11">
        <v>75</v>
      </c>
    </row>
    <row r="18" spans="1:6" x14ac:dyDescent="0.35">
      <c r="A18" s="13" t="s">
        <v>8361</v>
      </c>
      <c r="B18" s="11">
        <v>37</v>
      </c>
      <c r="C18" s="11">
        <v>493</v>
      </c>
      <c r="D18" s="11">
        <v>24</v>
      </c>
      <c r="E18" s="11">
        <v>839</v>
      </c>
      <c r="F18" s="11">
        <v>1393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637D4-B52D-4B04-88F2-3D823F04AF09}">
  <dimension ref="A1:F6"/>
  <sheetViews>
    <sheetView workbookViewId="0">
      <selection activeCell="N4" sqref="N4"/>
    </sheetView>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0" t="s">
        <v>8222</v>
      </c>
      <c r="B1" t="s">
        <v>8223</v>
      </c>
    </row>
    <row r="3" spans="1:6" x14ac:dyDescent="0.35">
      <c r="A3" s="10" t="s">
        <v>8362</v>
      </c>
      <c r="B3" s="10" t="s">
        <v>8360</v>
      </c>
    </row>
    <row r="4" spans="1:6" x14ac:dyDescent="0.35">
      <c r="A4" s="10" t="s">
        <v>8363</v>
      </c>
      <c r="B4" t="s">
        <v>8219</v>
      </c>
      <c r="C4" t="s">
        <v>8220</v>
      </c>
      <c r="D4" t="s">
        <v>8221</v>
      </c>
      <c r="E4" t="s">
        <v>8218</v>
      </c>
      <c r="F4" t="s">
        <v>8361</v>
      </c>
    </row>
    <row r="5" spans="1:6" x14ac:dyDescent="0.35">
      <c r="A5" s="12" t="s">
        <v>8315</v>
      </c>
      <c r="B5" s="11">
        <v>26</v>
      </c>
      <c r="C5" s="11">
        <v>349</v>
      </c>
      <c r="D5" s="11">
        <v>12</v>
      </c>
      <c r="E5" s="11">
        <v>525</v>
      </c>
      <c r="F5" s="11">
        <v>912</v>
      </c>
    </row>
    <row r="6" spans="1:6" x14ac:dyDescent="0.35">
      <c r="A6" s="12" t="s">
        <v>8361</v>
      </c>
      <c r="B6" s="11">
        <v>26</v>
      </c>
      <c r="C6" s="11">
        <v>349</v>
      </c>
      <c r="D6" s="11">
        <v>12</v>
      </c>
      <c r="E6" s="11">
        <v>525</v>
      </c>
      <c r="F6" s="11">
        <v>912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D8364-409E-460E-A71A-F46E97CDA113}">
  <dimension ref="A1:E7"/>
  <sheetViews>
    <sheetView topLeftCell="A4" workbookViewId="0">
      <selection activeCell="E20" sqref="E20"/>
    </sheetView>
  </sheetViews>
  <sheetFormatPr defaultRowHeight="14.5" x14ac:dyDescent="0.35"/>
  <cols>
    <col min="1" max="1" width="17" bestFit="1" customWidth="1"/>
    <col min="2" max="2" width="15.26953125" bestFit="1" customWidth="1"/>
    <col min="3" max="3" width="3.6328125" bestFit="1" customWidth="1"/>
    <col min="4" max="4" width="9.1796875" bestFit="1" customWidth="1"/>
    <col min="5" max="6" width="10.7265625" bestFit="1" customWidth="1"/>
  </cols>
  <sheetData>
    <row r="1" spans="1:5" x14ac:dyDescent="0.35">
      <c r="A1" s="10" t="s">
        <v>8222</v>
      </c>
      <c r="B1" t="s">
        <v>8223</v>
      </c>
    </row>
    <row r="2" spans="1:5" x14ac:dyDescent="0.35">
      <c r="A2" s="10" t="s">
        <v>8358</v>
      </c>
      <c r="B2" t="s">
        <v>8315</v>
      </c>
    </row>
    <row r="4" spans="1:5" x14ac:dyDescent="0.35">
      <c r="A4" s="10" t="s">
        <v>8362</v>
      </c>
      <c r="B4" s="10" t="s">
        <v>8360</v>
      </c>
    </row>
    <row r="5" spans="1:5" x14ac:dyDescent="0.35">
      <c r="A5" s="10" t="s">
        <v>8363</v>
      </c>
      <c r="B5" t="s">
        <v>8220</v>
      </c>
      <c r="C5" t="s">
        <v>8221</v>
      </c>
      <c r="D5" t="s">
        <v>8218</v>
      </c>
      <c r="E5" t="s">
        <v>8361</v>
      </c>
    </row>
    <row r="6" spans="1:5" x14ac:dyDescent="0.35">
      <c r="A6" s="12" t="s">
        <v>8316</v>
      </c>
      <c r="B6" s="11">
        <v>250</v>
      </c>
      <c r="C6" s="11">
        <v>9</v>
      </c>
      <c r="D6" s="11">
        <v>412</v>
      </c>
      <c r="E6" s="11">
        <v>671</v>
      </c>
    </row>
    <row r="7" spans="1:5" x14ac:dyDescent="0.35">
      <c r="A7" s="12" t="s">
        <v>8361</v>
      </c>
      <c r="B7" s="11">
        <v>250</v>
      </c>
      <c r="C7" s="11">
        <v>9</v>
      </c>
      <c r="D7" s="11">
        <v>412</v>
      </c>
      <c r="E7" s="11">
        <v>671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D9C87-F526-4089-AAB2-5203E8DD46C5}">
  <dimension ref="A1:F6"/>
  <sheetViews>
    <sheetView workbookViewId="0">
      <selection activeCell="E9" sqref="E9"/>
    </sheetView>
  </sheetViews>
  <sheetFormatPr defaultRowHeight="14.5" x14ac:dyDescent="0.35"/>
  <cols>
    <col min="1" max="1" width="30.90625" customWidth="1"/>
  </cols>
  <sheetData>
    <row r="1" spans="1:6" x14ac:dyDescent="0.35">
      <c r="A1" t="s">
        <v>8379</v>
      </c>
      <c r="B1" t="s">
        <v>8380</v>
      </c>
      <c r="C1" t="s">
        <v>8381</v>
      </c>
      <c r="D1" t="s">
        <v>8382</v>
      </c>
      <c r="E1" t="s">
        <v>8384</v>
      </c>
      <c r="F1" t="s">
        <v>8383</v>
      </c>
    </row>
    <row r="2" spans="1:6" x14ac:dyDescent="0.35">
      <c r="A2" t="s">
        <v>3473</v>
      </c>
      <c r="B2" t="str">
        <f>VLOOKUP(A2, Kickstarter!B:C, 2, FALSE)</f>
        <v>Help us get actor-writer Ian Bonar's debut play - a hilarious, heartbreaking story of grief and loss - to the 2016 Edinburgh Fringe.</v>
      </c>
      <c r="C2">
        <f>VLOOKUP(A2, Kickstarter!B:E, 3, FALSE)</f>
        <v>2000</v>
      </c>
      <c r="D2">
        <f>VLOOKUP(A2, Kickstarter!B:E, 4, FALSE)</f>
        <v>2020</v>
      </c>
      <c r="E2">
        <f>VLOOKUP($A2, Kickstarter!$B:$P, 15, FALSE)</f>
        <v>51.79</v>
      </c>
      <c r="F2">
        <f>VLOOKUP($A2, Kickstarter!$B:$P, 11, FALSE)</f>
        <v>39</v>
      </c>
    </row>
    <row r="3" spans="1:6" x14ac:dyDescent="0.35">
      <c r="A3" t="s">
        <v>3616</v>
      </c>
      <c r="B3" t="str">
        <f>VLOOKUP(A3, Kickstarter!B:C, 2, FALSE)</f>
        <v>The play yet to be described as "A surefire Edinburgh Fringe Festival Cult Hit". Coming to the Underbelly, Edinburgh, 5th-30th August.</v>
      </c>
      <c r="C3">
        <f>VLOOKUP(A3, Kickstarter!B:E, 3, FALSE)</f>
        <v>2000</v>
      </c>
      <c r="D3">
        <f>VLOOKUP(A3, Kickstarter!B:E, 4, FALSE)</f>
        <v>2020</v>
      </c>
      <c r="E3">
        <f>VLOOKUP(A3, Kickstarter!B:P, 15, FALSE)</f>
        <v>36.07</v>
      </c>
      <c r="F3">
        <f>VLOOKUP($A3, Kickstarter!$B:$P, 11, FALSE)</f>
        <v>56</v>
      </c>
    </row>
    <row r="4" spans="1:6" x14ac:dyDescent="0.35">
      <c r="A4" t="s">
        <v>3178</v>
      </c>
      <c r="B4" t="str">
        <f>VLOOKUP(A4, Kickstarter!B:C, 2, FALSE)</f>
        <v>Cutting Off Kate Bush is a one-woman show written &amp; performed by Lucy Benson-Brown, premiering at the Edinburgh Fringe Festival 2014</v>
      </c>
      <c r="C4">
        <f>VLOOKUP(A4, Kickstarter!B:E, 3, FALSE)</f>
        <v>1500</v>
      </c>
      <c r="D4">
        <f>VLOOKUP(A4, Kickstarter!B:E, 4, FALSE)</f>
        <v>2576</v>
      </c>
      <c r="E4">
        <f>VLOOKUP(A4, Kickstarter!B:P, 15, FALSE)</f>
        <v>33.03</v>
      </c>
      <c r="F4">
        <f>VLOOKUP($A4, Kickstarter!$B:$P, 11, FALSE)</f>
        <v>78</v>
      </c>
    </row>
    <row r="5" spans="1:6" x14ac:dyDescent="0.35">
      <c r="A5" t="s">
        <v>3329</v>
      </c>
      <c r="B5" t="str">
        <f>VLOOKUP(A5, Kickstarter!B:C, 2, FALSE)</f>
        <v>Jestia and Raedon is a brand new romantic comedy play going to the Edinburgh Fringe Festival this summer.</v>
      </c>
      <c r="C5">
        <f>VLOOKUP(A5, Kickstarter!B:E, 3, FALSE)</f>
        <v>1000</v>
      </c>
      <c r="D5">
        <f>VLOOKUP(A5, Kickstarter!B:E, 4, FALSE)</f>
        <v>1168</v>
      </c>
      <c r="E5">
        <f>VLOOKUP(A5, Kickstarter!B:P, 15, FALSE)</f>
        <v>44.92</v>
      </c>
      <c r="F5">
        <f>VLOOKUP($A5, Kickstarter!$B:$P, 11, FALSE)</f>
        <v>26</v>
      </c>
    </row>
    <row r="6" spans="1:6" x14ac:dyDescent="0.35">
      <c r="A6" t="s">
        <v>3221</v>
      </c>
      <c r="B6" t="str">
        <f>VLOOKUP(A6, Kickstarter!B:C, 2, FALSE)</f>
        <v>A one-man show about love, loss, and motorways, written &amp; performed by Ben Norris. Help us get to the 2015 Edinburgh Fringe and beyond!</v>
      </c>
      <c r="C6">
        <f>VLOOKUP(A6, Kickstarter!B:E, 3, FALSE)</f>
        <v>4000</v>
      </c>
      <c r="D6">
        <f>VLOOKUP(A6, Kickstarter!B:E, 4, FALSE)</f>
        <v>4137</v>
      </c>
      <c r="E6">
        <f>VLOOKUP(A6, Kickstarter!B:P, 15, FALSE)</f>
        <v>36.61</v>
      </c>
      <c r="F6">
        <f>VLOOKUP($A6, Kickstarter!$B:$P, 11, 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BCD93-40C5-4534-BAA8-8DA0F55E7414}">
  <dimension ref="A1:S413"/>
  <sheetViews>
    <sheetView workbookViewId="0">
      <selection activeCell="E1" sqref="E1"/>
    </sheetView>
  </sheetViews>
  <sheetFormatPr defaultRowHeight="14.5" x14ac:dyDescent="0.35"/>
  <cols>
    <col min="1" max="1" width="9.7265625" customWidth="1"/>
    <col min="2" max="2" width="18.6328125" customWidth="1"/>
    <col min="3" max="3" width="28.08984375" customWidth="1"/>
    <col min="4" max="4" width="12.08984375" bestFit="1" customWidth="1"/>
    <col min="5" max="5" width="10.81640625" bestFit="1" customWidth="1"/>
  </cols>
  <sheetData>
    <row r="1" spans="1:19" x14ac:dyDescent="0.35">
      <c r="A1" s="1" t="s">
        <v>0</v>
      </c>
      <c r="B1" s="1" t="s">
        <v>1</v>
      </c>
      <c r="C1" s="1"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 t="s">
        <v>8358</v>
      </c>
      <c r="R1" s="1" t="s">
        <v>8359</v>
      </c>
      <c r="S1" s="1" t="s">
        <v>8365</v>
      </c>
    </row>
    <row r="2" spans="1:19" x14ac:dyDescent="0.35">
      <c r="A2" s="14">
        <v>521</v>
      </c>
      <c r="B2" s="14" t="s">
        <v>522</v>
      </c>
      <c r="C2" s="14" t="s">
        <v>4631</v>
      </c>
      <c r="D2" s="15">
        <v>5000</v>
      </c>
      <c r="E2" s="16">
        <v>5232</v>
      </c>
      <c r="F2" s="14" t="s">
        <v>8218</v>
      </c>
      <c r="G2" s="14" t="s">
        <v>8223</v>
      </c>
      <c r="H2" s="14" t="s">
        <v>8245</v>
      </c>
      <c r="I2" s="14">
        <v>1477976340</v>
      </c>
      <c r="J2" s="14">
        <v>1475460819</v>
      </c>
      <c r="K2" s="14" t="b">
        <v>0</v>
      </c>
      <c r="L2" s="14">
        <v>56</v>
      </c>
      <c r="M2" s="14" t="b">
        <v>1</v>
      </c>
      <c r="N2" s="14" t="s">
        <v>8269</v>
      </c>
      <c r="O2" s="14">
        <v>105</v>
      </c>
      <c r="P2" s="14">
        <v>93.43</v>
      </c>
      <c r="Q2" s="14" t="s">
        <v>8315</v>
      </c>
      <c r="R2" s="14" t="s">
        <v>8316</v>
      </c>
      <c r="S2" s="17">
        <v>42646.092812499999</v>
      </c>
    </row>
    <row r="3" spans="1:19" x14ac:dyDescent="0.35">
      <c r="A3" s="14">
        <v>522</v>
      </c>
      <c r="B3" s="14" t="s">
        <v>523</v>
      </c>
      <c r="C3" s="14" t="s">
        <v>4632</v>
      </c>
      <c r="D3" s="15">
        <v>3000</v>
      </c>
      <c r="E3" s="16">
        <v>3440</v>
      </c>
      <c r="F3" s="14" t="s">
        <v>8218</v>
      </c>
      <c r="G3" s="14" t="s">
        <v>8223</v>
      </c>
      <c r="H3" s="14" t="s">
        <v>8245</v>
      </c>
      <c r="I3" s="14">
        <v>1458518325</v>
      </c>
      <c r="J3" s="14">
        <v>1456793925</v>
      </c>
      <c r="K3" s="14" t="b">
        <v>0</v>
      </c>
      <c r="L3" s="14">
        <v>31</v>
      </c>
      <c r="M3" s="14" t="b">
        <v>1</v>
      </c>
      <c r="N3" s="14" t="s">
        <v>8269</v>
      </c>
      <c r="O3" s="14">
        <v>115</v>
      </c>
      <c r="P3" s="14">
        <v>110.97</v>
      </c>
      <c r="Q3" s="14" t="s">
        <v>8315</v>
      </c>
      <c r="R3" s="14" t="s">
        <v>8316</v>
      </c>
      <c r="S3" s="17">
        <v>42430.040798611109</v>
      </c>
    </row>
    <row r="4" spans="1:19" x14ac:dyDescent="0.35">
      <c r="A4" s="14">
        <v>523</v>
      </c>
      <c r="B4" s="14" t="s">
        <v>524</v>
      </c>
      <c r="C4" s="14" t="s">
        <v>4633</v>
      </c>
      <c r="D4" s="15">
        <v>5000</v>
      </c>
      <c r="E4" s="16">
        <v>6030</v>
      </c>
      <c r="F4" s="14" t="s">
        <v>8218</v>
      </c>
      <c r="G4" s="14" t="s">
        <v>8223</v>
      </c>
      <c r="H4" s="14" t="s">
        <v>8245</v>
      </c>
      <c r="I4" s="14">
        <v>1442805076</v>
      </c>
      <c r="J4" s="14">
        <v>1440213076</v>
      </c>
      <c r="K4" s="14" t="b">
        <v>0</v>
      </c>
      <c r="L4" s="14">
        <v>84</v>
      </c>
      <c r="M4" s="14" t="b">
        <v>1</v>
      </c>
      <c r="N4" s="14" t="s">
        <v>8269</v>
      </c>
      <c r="O4" s="14">
        <v>121</v>
      </c>
      <c r="P4" s="14">
        <v>71.790000000000006</v>
      </c>
      <c r="Q4" s="14" t="s">
        <v>8315</v>
      </c>
      <c r="R4" s="14" t="s">
        <v>8316</v>
      </c>
      <c r="S4" s="17">
        <v>42238.13282407407</v>
      </c>
    </row>
    <row r="5" spans="1:19" x14ac:dyDescent="0.35">
      <c r="A5" s="14">
        <v>525</v>
      </c>
      <c r="B5" s="14" t="s">
        <v>526</v>
      </c>
      <c r="C5" s="14" t="s">
        <v>4635</v>
      </c>
      <c r="D5" s="15">
        <v>12000</v>
      </c>
      <c r="E5" s="16">
        <v>12000</v>
      </c>
      <c r="F5" s="14" t="s">
        <v>8218</v>
      </c>
      <c r="G5" s="14" t="s">
        <v>8223</v>
      </c>
      <c r="H5" s="14" t="s">
        <v>8245</v>
      </c>
      <c r="I5" s="14">
        <v>1410601041</v>
      </c>
      <c r="J5" s="14">
        <v>1406713041</v>
      </c>
      <c r="K5" s="14" t="b">
        <v>0</v>
      </c>
      <c r="L5" s="14">
        <v>12</v>
      </c>
      <c r="M5" s="14" t="b">
        <v>1</v>
      </c>
      <c r="N5" s="14" t="s">
        <v>8269</v>
      </c>
      <c r="O5" s="14">
        <v>100</v>
      </c>
      <c r="P5" s="14">
        <v>1000</v>
      </c>
      <c r="Q5" s="14" t="s">
        <v>8315</v>
      </c>
      <c r="R5" s="14" t="s">
        <v>8316</v>
      </c>
      <c r="S5" s="17">
        <v>41850.400937500002</v>
      </c>
    </row>
    <row r="6" spans="1:19" x14ac:dyDescent="0.35">
      <c r="A6" s="14">
        <v>527</v>
      </c>
      <c r="B6" s="14" t="s">
        <v>528</v>
      </c>
      <c r="C6" s="14" t="s">
        <v>4637</v>
      </c>
      <c r="D6" s="15">
        <v>10000</v>
      </c>
      <c r="E6" s="16">
        <v>10085</v>
      </c>
      <c r="F6" s="14" t="s">
        <v>8218</v>
      </c>
      <c r="G6" s="14" t="s">
        <v>8223</v>
      </c>
      <c r="H6" s="14" t="s">
        <v>8245</v>
      </c>
      <c r="I6" s="14">
        <v>1487347500</v>
      </c>
      <c r="J6" s="14">
        <v>1484715366</v>
      </c>
      <c r="K6" s="14" t="b">
        <v>0</v>
      </c>
      <c r="L6" s="14">
        <v>158</v>
      </c>
      <c r="M6" s="14" t="b">
        <v>1</v>
      </c>
      <c r="N6" s="14" t="s">
        <v>8269</v>
      </c>
      <c r="O6" s="14">
        <v>101</v>
      </c>
      <c r="P6" s="14">
        <v>63.83</v>
      </c>
      <c r="Q6" s="14" t="s">
        <v>8315</v>
      </c>
      <c r="R6" s="14" t="s">
        <v>8316</v>
      </c>
      <c r="S6" s="17">
        <v>42753.205625000002</v>
      </c>
    </row>
    <row r="7" spans="1:19" x14ac:dyDescent="0.35">
      <c r="A7" s="14">
        <v>528</v>
      </c>
      <c r="B7" s="14" t="s">
        <v>529</v>
      </c>
      <c r="C7" s="14" t="s">
        <v>4638</v>
      </c>
      <c r="D7" s="15">
        <v>1150</v>
      </c>
      <c r="E7" s="16">
        <v>1330</v>
      </c>
      <c r="F7" s="14" t="s">
        <v>8218</v>
      </c>
      <c r="G7" s="14" t="s">
        <v>8223</v>
      </c>
      <c r="H7" s="14" t="s">
        <v>8245</v>
      </c>
      <c r="I7" s="14">
        <v>1434921600</v>
      </c>
      <c r="J7" s="14">
        <v>1433109907</v>
      </c>
      <c r="K7" s="14" t="b">
        <v>0</v>
      </c>
      <c r="L7" s="14">
        <v>30</v>
      </c>
      <c r="M7" s="14" t="b">
        <v>1</v>
      </c>
      <c r="N7" s="14" t="s">
        <v>8269</v>
      </c>
      <c r="O7" s="14">
        <v>116</v>
      </c>
      <c r="P7" s="14">
        <v>44.33</v>
      </c>
      <c r="Q7" s="14" t="s">
        <v>8315</v>
      </c>
      <c r="R7" s="14" t="s">
        <v>8316</v>
      </c>
      <c r="S7" s="17">
        <v>42155.920219907406</v>
      </c>
    </row>
    <row r="8" spans="1:19" x14ac:dyDescent="0.35">
      <c r="A8" s="14">
        <v>530</v>
      </c>
      <c r="B8" s="14" t="s">
        <v>531</v>
      </c>
      <c r="C8" s="14" t="s">
        <v>4640</v>
      </c>
      <c r="D8" s="15">
        <v>3405</v>
      </c>
      <c r="E8" s="16">
        <v>3670</v>
      </c>
      <c r="F8" s="14" t="s">
        <v>8218</v>
      </c>
      <c r="G8" s="14" t="s">
        <v>8223</v>
      </c>
      <c r="H8" s="14" t="s">
        <v>8245</v>
      </c>
      <c r="I8" s="14">
        <v>1435111200</v>
      </c>
      <c r="J8" s="14">
        <v>1433254268</v>
      </c>
      <c r="K8" s="14" t="b">
        <v>0</v>
      </c>
      <c r="L8" s="14">
        <v>29</v>
      </c>
      <c r="M8" s="14" t="b">
        <v>1</v>
      </c>
      <c r="N8" s="14" t="s">
        <v>8269</v>
      </c>
      <c r="O8" s="14">
        <v>108</v>
      </c>
      <c r="P8" s="14">
        <v>126.55</v>
      </c>
      <c r="Q8" s="14" t="s">
        <v>8315</v>
      </c>
      <c r="R8" s="14" t="s">
        <v>8316</v>
      </c>
      <c r="S8" s="17">
        <v>42157.591064814813</v>
      </c>
    </row>
    <row r="9" spans="1:19" x14ac:dyDescent="0.35">
      <c r="A9" s="14">
        <v>531</v>
      </c>
      <c r="B9" s="14" t="s">
        <v>532</v>
      </c>
      <c r="C9" s="14" t="s">
        <v>4641</v>
      </c>
      <c r="D9" s="15">
        <v>4000</v>
      </c>
      <c r="E9" s="16">
        <v>4000</v>
      </c>
      <c r="F9" s="14" t="s">
        <v>8218</v>
      </c>
      <c r="G9" s="14" t="s">
        <v>8223</v>
      </c>
      <c r="H9" s="14" t="s">
        <v>8245</v>
      </c>
      <c r="I9" s="14">
        <v>1481957940</v>
      </c>
      <c r="J9" s="14">
        <v>1478050429</v>
      </c>
      <c r="K9" s="14" t="b">
        <v>0</v>
      </c>
      <c r="L9" s="14">
        <v>31</v>
      </c>
      <c r="M9" s="14" t="b">
        <v>1</v>
      </c>
      <c r="N9" s="14" t="s">
        <v>8269</v>
      </c>
      <c r="O9" s="14">
        <v>100</v>
      </c>
      <c r="P9" s="14">
        <v>129.03</v>
      </c>
      <c r="Q9" s="14" t="s">
        <v>8315</v>
      </c>
      <c r="R9" s="14" t="s">
        <v>8316</v>
      </c>
      <c r="S9" s="17">
        <v>42676.065150462964</v>
      </c>
    </row>
    <row r="10" spans="1:19" x14ac:dyDescent="0.35">
      <c r="A10" s="14">
        <v>532</v>
      </c>
      <c r="B10" s="14" t="s">
        <v>533</v>
      </c>
      <c r="C10" s="14" t="s">
        <v>4642</v>
      </c>
      <c r="D10" s="15">
        <v>10000</v>
      </c>
      <c r="E10" s="16">
        <v>12325</v>
      </c>
      <c r="F10" s="14" t="s">
        <v>8218</v>
      </c>
      <c r="G10" s="14" t="s">
        <v>8223</v>
      </c>
      <c r="H10" s="14" t="s">
        <v>8245</v>
      </c>
      <c r="I10" s="14">
        <v>1463098208</v>
      </c>
      <c r="J10" s="14">
        <v>1460506208</v>
      </c>
      <c r="K10" s="14" t="b">
        <v>0</v>
      </c>
      <c r="L10" s="14">
        <v>173</v>
      </c>
      <c r="M10" s="14" t="b">
        <v>1</v>
      </c>
      <c r="N10" s="14" t="s">
        <v>8269</v>
      </c>
      <c r="O10" s="14">
        <v>123</v>
      </c>
      <c r="P10" s="14">
        <v>71.239999999999995</v>
      </c>
      <c r="Q10" s="14" t="s">
        <v>8315</v>
      </c>
      <c r="R10" s="14" t="s">
        <v>8316</v>
      </c>
      <c r="S10" s="17">
        <v>42473.007037037038</v>
      </c>
    </row>
    <row r="11" spans="1:19" x14ac:dyDescent="0.35">
      <c r="A11" s="14">
        <v>537</v>
      </c>
      <c r="B11" s="14" t="s">
        <v>538</v>
      </c>
      <c r="C11" s="14" t="s">
        <v>4647</v>
      </c>
      <c r="D11" s="15">
        <v>2000</v>
      </c>
      <c r="E11" s="16">
        <v>2410</v>
      </c>
      <c r="F11" s="14" t="s">
        <v>8218</v>
      </c>
      <c r="G11" s="14" t="s">
        <v>8223</v>
      </c>
      <c r="H11" s="14" t="s">
        <v>8245</v>
      </c>
      <c r="I11" s="14">
        <v>1446665191</v>
      </c>
      <c r="J11" s="14">
        <v>1444069591</v>
      </c>
      <c r="K11" s="14" t="b">
        <v>0</v>
      </c>
      <c r="L11" s="14">
        <v>59</v>
      </c>
      <c r="M11" s="14" t="b">
        <v>1</v>
      </c>
      <c r="N11" s="14" t="s">
        <v>8269</v>
      </c>
      <c r="O11" s="14">
        <v>121</v>
      </c>
      <c r="P11" s="14">
        <v>40.85</v>
      </c>
      <c r="Q11" s="14" t="s">
        <v>8315</v>
      </c>
      <c r="R11" s="14" t="s">
        <v>8316</v>
      </c>
      <c r="S11" s="17">
        <v>42282.768414351856</v>
      </c>
    </row>
    <row r="12" spans="1:19" x14ac:dyDescent="0.35">
      <c r="A12" s="14">
        <v>538</v>
      </c>
      <c r="B12" s="14" t="s">
        <v>539</v>
      </c>
      <c r="C12" s="14" t="s">
        <v>4648</v>
      </c>
      <c r="D12" s="15">
        <v>5000</v>
      </c>
      <c r="E12" s="16">
        <v>15121</v>
      </c>
      <c r="F12" s="14" t="s">
        <v>8218</v>
      </c>
      <c r="G12" s="14" t="s">
        <v>8223</v>
      </c>
      <c r="H12" s="14" t="s">
        <v>8245</v>
      </c>
      <c r="I12" s="14">
        <v>1463166263</v>
      </c>
      <c r="J12" s="14">
        <v>1460574263</v>
      </c>
      <c r="K12" s="14" t="b">
        <v>0</v>
      </c>
      <c r="L12" s="14">
        <v>60</v>
      </c>
      <c r="M12" s="14" t="b">
        <v>1</v>
      </c>
      <c r="N12" s="14" t="s">
        <v>8269</v>
      </c>
      <c r="O12" s="14">
        <v>302</v>
      </c>
      <c r="P12" s="14">
        <v>252.02</v>
      </c>
      <c r="Q12" s="14" t="s">
        <v>8315</v>
      </c>
      <c r="R12" s="14" t="s">
        <v>8316</v>
      </c>
      <c r="S12" s="17">
        <v>42473.794710648144</v>
      </c>
    </row>
    <row r="13" spans="1:19" x14ac:dyDescent="0.35">
      <c r="A13" s="14">
        <v>1284</v>
      </c>
      <c r="B13" s="14" t="s">
        <v>1285</v>
      </c>
      <c r="C13" s="14" t="s">
        <v>5394</v>
      </c>
      <c r="D13" s="15">
        <v>2000</v>
      </c>
      <c r="E13" s="16">
        <v>2020</v>
      </c>
      <c r="F13" s="14" t="s">
        <v>8218</v>
      </c>
      <c r="G13" s="14" t="s">
        <v>8223</v>
      </c>
      <c r="H13" s="14" t="s">
        <v>8245</v>
      </c>
      <c r="I13" s="14">
        <v>1483203540</v>
      </c>
      <c r="J13" s="14">
        <v>1481175482</v>
      </c>
      <c r="K13" s="14" t="b">
        <v>0</v>
      </c>
      <c r="L13" s="14">
        <v>31</v>
      </c>
      <c r="M13" s="14" t="b">
        <v>1</v>
      </c>
      <c r="N13" s="14" t="s">
        <v>8269</v>
      </c>
      <c r="O13" s="14">
        <v>101</v>
      </c>
      <c r="P13" s="14">
        <v>65.16</v>
      </c>
      <c r="Q13" s="14" t="s">
        <v>8315</v>
      </c>
      <c r="R13" s="14" t="s">
        <v>8316</v>
      </c>
      <c r="S13" s="17">
        <v>42712.23474537037</v>
      </c>
    </row>
    <row r="14" spans="1:19" x14ac:dyDescent="0.35">
      <c r="A14" s="14">
        <v>1288</v>
      </c>
      <c r="B14" s="14" t="s">
        <v>1289</v>
      </c>
      <c r="C14" s="14" t="s">
        <v>5398</v>
      </c>
      <c r="D14" s="15">
        <v>4000</v>
      </c>
      <c r="E14" s="16">
        <v>4018</v>
      </c>
      <c r="F14" s="14" t="s">
        <v>8218</v>
      </c>
      <c r="G14" s="14" t="s">
        <v>8223</v>
      </c>
      <c r="H14" s="14" t="s">
        <v>8245</v>
      </c>
      <c r="I14" s="14">
        <v>1470801600</v>
      </c>
      <c r="J14" s="14">
        <v>1468122163</v>
      </c>
      <c r="K14" s="14" t="b">
        <v>0</v>
      </c>
      <c r="L14" s="14">
        <v>61</v>
      </c>
      <c r="M14" s="14" t="b">
        <v>1</v>
      </c>
      <c r="N14" s="14" t="s">
        <v>8269</v>
      </c>
      <c r="O14" s="14">
        <v>100</v>
      </c>
      <c r="P14" s="14">
        <v>65.87</v>
      </c>
      <c r="Q14" s="14" t="s">
        <v>8315</v>
      </c>
      <c r="R14" s="14" t="s">
        <v>8316</v>
      </c>
      <c r="S14" s="17">
        <v>42561.154664351852</v>
      </c>
    </row>
    <row r="15" spans="1:19" x14ac:dyDescent="0.35">
      <c r="A15" s="14">
        <v>1289</v>
      </c>
      <c r="B15" s="14" t="s">
        <v>1290</v>
      </c>
      <c r="C15" s="14" t="s">
        <v>5399</v>
      </c>
      <c r="D15" s="15">
        <v>1500</v>
      </c>
      <c r="E15" s="16">
        <v>1876</v>
      </c>
      <c r="F15" s="14" t="s">
        <v>8218</v>
      </c>
      <c r="G15" s="14" t="s">
        <v>8223</v>
      </c>
      <c r="H15" s="14" t="s">
        <v>8245</v>
      </c>
      <c r="I15" s="14">
        <v>1483499645</v>
      </c>
      <c r="J15" s="14">
        <v>1480907645</v>
      </c>
      <c r="K15" s="14" t="b">
        <v>0</v>
      </c>
      <c r="L15" s="14">
        <v>52</v>
      </c>
      <c r="M15" s="14" t="b">
        <v>1</v>
      </c>
      <c r="N15" s="14" t="s">
        <v>8269</v>
      </c>
      <c r="O15" s="14">
        <v>125</v>
      </c>
      <c r="P15" s="14">
        <v>36.08</v>
      </c>
      <c r="Q15" s="14" t="s">
        <v>8315</v>
      </c>
      <c r="R15" s="14" t="s">
        <v>8316</v>
      </c>
      <c r="S15" s="17">
        <v>42709.134780092587</v>
      </c>
    </row>
    <row r="16" spans="1:19" x14ac:dyDescent="0.35">
      <c r="A16" s="14">
        <v>1290</v>
      </c>
      <c r="B16" s="14" t="s">
        <v>1291</v>
      </c>
      <c r="C16" s="14" t="s">
        <v>5400</v>
      </c>
      <c r="D16" s="15">
        <v>3500</v>
      </c>
      <c r="E16" s="16">
        <v>3800</v>
      </c>
      <c r="F16" s="14" t="s">
        <v>8218</v>
      </c>
      <c r="G16" s="14" t="s">
        <v>8223</v>
      </c>
      <c r="H16" s="14" t="s">
        <v>8245</v>
      </c>
      <c r="I16" s="14">
        <v>1429772340</v>
      </c>
      <c r="J16" s="14">
        <v>1427121931</v>
      </c>
      <c r="K16" s="14" t="b">
        <v>0</v>
      </c>
      <c r="L16" s="14">
        <v>86</v>
      </c>
      <c r="M16" s="14" t="b">
        <v>1</v>
      </c>
      <c r="N16" s="14" t="s">
        <v>8269</v>
      </c>
      <c r="O16" s="14">
        <v>109</v>
      </c>
      <c r="P16" s="14">
        <v>44.19</v>
      </c>
      <c r="Q16" s="14" t="s">
        <v>8315</v>
      </c>
      <c r="R16" s="14" t="s">
        <v>8316</v>
      </c>
      <c r="S16" s="17">
        <v>42086.614942129629</v>
      </c>
    </row>
    <row r="17" spans="1:19" x14ac:dyDescent="0.35">
      <c r="A17" s="14">
        <v>1291</v>
      </c>
      <c r="B17" s="14" t="s">
        <v>1292</v>
      </c>
      <c r="C17" s="14" t="s">
        <v>5401</v>
      </c>
      <c r="D17" s="15">
        <v>3000</v>
      </c>
      <c r="E17" s="16">
        <v>4371</v>
      </c>
      <c r="F17" s="14" t="s">
        <v>8218</v>
      </c>
      <c r="G17" s="14" t="s">
        <v>8223</v>
      </c>
      <c r="H17" s="14" t="s">
        <v>8245</v>
      </c>
      <c r="I17" s="14">
        <v>1428390000</v>
      </c>
      <c r="J17" s="14">
        <v>1425224391</v>
      </c>
      <c r="K17" s="14" t="b">
        <v>0</v>
      </c>
      <c r="L17" s="14">
        <v>42</v>
      </c>
      <c r="M17" s="14" t="b">
        <v>1</v>
      </c>
      <c r="N17" s="14" t="s">
        <v>8269</v>
      </c>
      <c r="O17" s="14">
        <v>146</v>
      </c>
      <c r="P17" s="14">
        <v>104.07</v>
      </c>
      <c r="Q17" s="14" t="s">
        <v>8315</v>
      </c>
      <c r="R17" s="14" t="s">
        <v>8316</v>
      </c>
      <c r="S17" s="17">
        <v>42064.652673611112</v>
      </c>
    </row>
    <row r="18" spans="1:19" x14ac:dyDescent="0.35">
      <c r="A18" s="14">
        <v>1293</v>
      </c>
      <c r="B18" s="14" t="s">
        <v>1294</v>
      </c>
      <c r="C18" s="14" t="s">
        <v>5403</v>
      </c>
      <c r="D18" s="15">
        <v>15000</v>
      </c>
      <c r="E18" s="16">
        <v>15335</v>
      </c>
      <c r="F18" s="14" t="s">
        <v>8218</v>
      </c>
      <c r="G18" s="14" t="s">
        <v>8223</v>
      </c>
      <c r="H18" s="14" t="s">
        <v>8245</v>
      </c>
      <c r="I18" s="14">
        <v>1447523371</v>
      </c>
      <c r="J18" s="14">
        <v>1444927771</v>
      </c>
      <c r="K18" s="14" t="b">
        <v>0</v>
      </c>
      <c r="L18" s="14">
        <v>120</v>
      </c>
      <c r="M18" s="14" t="b">
        <v>1</v>
      </c>
      <c r="N18" s="14" t="s">
        <v>8269</v>
      </c>
      <c r="O18" s="14">
        <v>102</v>
      </c>
      <c r="P18" s="14">
        <v>127.79</v>
      </c>
      <c r="Q18" s="14" t="s">
        <v>8315</v>
      </c>
      <c r="R18" s="14" t="s">
        <v>8316</v>
      </c>
      <c r="S18" s="17">
        <v>42292.701053240744</v>
      </c>
    </row>
    <row r="19" spans="1:19" x14ac:dyDescent="0.35">
      <c r="A19" s="14">
        <v>1297</v>
      </c>
      <c r="B19" s="14" t="s">
        <v>1298</v>
      </c>
      <c r="C19" s="14" t="s">
        <v>5407</v>
      </c>
      <c r="D19" s="15">
        <v>20000</v>
      </c>
      <c r="E19" s="16">
        <v>21905</v>
      </c>
      <c r="F19" s="14" t="s">
        <v>8218</v>
      </c>
      <c r="G19" s="14" t="s">
        <v>8223</v>
      </c>
      <c r="H19" s="14" t="s">
        <v>8245</v>
      </c>
      <c r="I19" s="14">
        <v>1462125358</v>
      </c>
      <c r="J19" s="14">
        <v>1459533358</v>
      </c>
      <c r="K19" s="14" t="b">
        <v>0</v>
      </c>
      <c r="L19" s="14">
        <v>238</v>
      </c>
      <c r="M19" s="14" t="b">
        <v>1</v>
      </c>
      <c r="N19" s="14" t="s">
        <v>8269</v>
      </c>
      <c r="O19" s="14">
        <v>110</v>
      </c>
      <c r="P19" s="14">
        <v>92.04</v>
      </c>
      <c r="Q19" s="14" t="s">
        <v>8315</v>
      </c>
      <c r="R19" s="14" t="s">
        <v>8316</v>
      </c>
      <c r="S19" s="17">
        <v>42461.747199074074</v>
      </c>
    </row>
    <row r="20" spans="1:19" x14ac:dyDescent="0.35">
      <c r="A20" s="14">
        <v>1299</v>
      </c>
      <c r="B20" s="14" t="s">
        <v>1300</v>
      </c>
      <c r="C20" s="14" t="s">
        <v>5409</v>
      </c>
      <c r="D20" s="15">
        <v>3500</v>
      </c>
      <c r="E20" s="16">
        <v>4340</v>
      </c>
      <c r="F20" s="14" t="s">
        <v>8218</v>
      </c>
      <c r="G20" s="14" t="s">
        <v>8223</v>
      </c>
      <c r="H20" s="14" t="s">
        <v>8245</v>
      </c>
      <c r="I20" s="14">
        <v>1436902359</v>
      </c>
      <c r="J20" s="14">
        <v>1434310359</v>
      </c>
      <c r="K20" s="14" t="b">
        <v>0</v>
      </c>
      <c r="L20" s="14">
        <v>32</v>
      </c>
      <c r="M20" s="14" t="b">
        <v>1</v>
      </c>
      <c r="N20" s="14" t="s">
        <v>8269</v>
      </c>
      <c r="O20" s="14">
        <v>124</v>
      </c>
      <c r="P20" s="14">
        <v>135.63</v>
      </c>
      <c r="Q20" s="14" t="s">
        <v>8315</v>
      </c>
      <c r="R20" s="14" t="s">
        <v>8316</v>
      </c>
      <c r="S20" s="17">
        <v>42169.814340277779</v>
      </c>
    </row>
    <row r="21" spans="1:19" x14ac:dyDescent="0.35">
      <c r="A21" s="14">
        <v>1300</v>
      </c>
      <c r="B21" s="14" t="s">
        <v>1301</v>
      </c>
      <c r="C21" s="14" t="s">
        <v>5410</v>
      </c>
      <c r="D21" s="15">
        <v>3000</v>
      </c>
      <c r="E21" s="16">
        <v>4050</v>
      </c>
      <c r="F21" s="14" t="s">
        <v>8218</v>
      </c>
      <c r="G21" s="14" t="s">
        <v>8223</v>
      </c>
      <c r="H21" s="14" t="s">
        <v>8245</v>
      </c>
      <c r="I21" s="14">
        <v>1464807420</v>
      </c>
      <c r="J21" s="14">
        <v>1461427938</v>
      </c>
      <c r="K21" s="14" t="b">
        <v>0</v>
      </c>
      <c r="L21" s="14">
        <v>24</v>
      </c>
      <c r="M21" s="14" t="b">
        <v>1</v>
      </c>
      <c r="N21" s="14" t="s">
        <v>8269</v>
      </c>
      <c r="O21" s="14">
        <v>135</v>
      </c>
      <c r="P21" s="14">
        <v>168.75</v>
      </c>
      <c r="Q21" s="14" t="s">
        <v>8315</v>
      </c>
      <c r="R21" s="14" t="s">
        <v>8316</v>
      </c>
      <c r="S21" s="17">
        <v>42483.675208333334</v>
      </c>
    </row>
    <row r="22" spans="1:19" x14ac:dyDescent="0.35">
      <c r="A22" s="14">
        <v>1301</v>
      </c>
      <c r="B22" s="14" t="s">
        <v>1302</v>
      </c>
      <c r="C22" s="14" t="s">
        <v>5411</v>
      </c>
      <c r="D22" s="15">
        <v>2000</v>
      </c>
      <c r="E22" s="16">
        <v>2055</v>
      </c>
      <c r="F22" s="14" t="s">
        <v>8218</v>
      </c>
      <c r="G22" s="14" t="s">
        <v>8223</v>
      </c>
      <c r="H22" s="14" t="s">
        <v>8245</v>
      </c>
      <c r="I22" s="14">
        <v>1437447600</v>
      </c>
      <c r="J22" s="14">
        <v>1436551178</v>
      </c>
      <c r="K22" s="14" t="b">
        <v>0</v>
      </c>
      <c r="L22" s="14">
        <v>29</v>
      </c>
      <c r="M22" s="14" t="b">
        <v>1</v>
      </c>
      <c r="N22" s="14" t="s">
        <v>8269</v>
      </c>
      <c r="O22" s="14">
        <v>103</v>
      </c>
      <c r="P22" s="14">
        <v>70.86</v>
      </c>
      <c r="Q22" s="14" t="s">
        <v>8315</v>
      </c>
      <c r="R22" s="14" t="s">
        <v>8316</v>
      </c>
      <c r="S22" s="17">
        <v>42195.749745370369</v>
      </c>
    </row>
    <row r="23" spans="1:19" x14ac:dyDescent="0.35">
      <c r="A23" s="14">
        <v>1302</v>
      </c>
      <c r="B23" s="14" t="s">
        <v>1303</v>
      </c>
      <c r="C23" s="14" t="s">
        <v>5412</v>
      </c>
      <c r="D23" s="15">
        <v>2500</v>
      </c>
      <c r="E23" s="16">
        <v>2500</v>
      </c>
      <c r="F23" s="14" t="s">
        <v>8218</v>
      </c>
      <c r="G23" s="14" t="s">
        <v>8223</v>
      </c>
      <c r="H23" s="14" t="s">
        <v>8245</v>
      </c>
      <c r="I23" s="14">
        <v>1480559011</v>
      </c>
      <c r="J23" s="14">
        <v>1477963411</v>
      </c>
      <c r="K23" s="14" t="b">
        <v>0</v>
      </c>
      <c r="L23" s="14">
        <v>50</v>
      </c>
      <c r="M23" s="14" t="b">
        <v>1</v>
      </c>
      <c r="N23" s="14" t="s">
        <v>8269</v>
      </c>
      <c r="O23" s="14">
        <v>100</v>
      </c>
      <c r="P23" s="14">
        <v>50</v>
      </c>
      <c r="Q23" s="14" t="s">
        <v>8315</v>
      </c>
      <c r="R23" s="14" t="s">
        <v>8316</v>
      </c>
      <c r="S23" s="17">
        <v>42675.057997685188</v>
      </c>
    </row>
    <row r="24" spans="1:19" x14ac:dyDescent="0.35">
      <c r="A24" s="14">
        <v>2781</v>
      </c>
      <c r="B24" s="14" t="s">
        <v>2781</v>
      </c>
      <c r="C24" s="14" t="s">
        <v>6891</v>
      </c>
      <c r="D24" s="15">
        <v>1250</v>
      </c>
      <c r="E24" s="16">
        <v>1316</v>
      </c>
      <c r="F24" s="14" t="s">
        <v>8218</v>
      </c>
      <c r="G24" s="14" t="s">
        <v>8223</v>
      </c>
      <c r="H24" s="14" t="s">
        <v>8245</v>
      </c>
      <c r="I24" s="14">
        <v>1423724400</v>
      </c>
      <c r="J24" s="14">
        <v>1421274954</v>
      </c>
      <c r="K24" s="14" t="b">
        <v>0</v>
      </c>
      <c r="L24" s="14">
        <v>28</v>
      </c>
      <c r="M24" s="14" t="b">
        <v>1</v>
      </c>
      <c r="N24" s="14" t="s">
        <v>8269</v>
      </c>
      <c r="O24" s="14">
        <v>105</v>
      </c>
      <c r="P24" s="14">
        <v>47</v>
      </c>
      <c r="Q24" s="14" t="s">
        <v>8315</v>
      </c>
      <c r="R24" s="14" t="s">
        <v>8316</v>
      </c>
      <c r="S24" s="17">
        <v>42018.94159722222</v>
      </c>
    </row>
    <row r="25" spans="1:19" x14ac:dyDescent="0.35">
      <c r="A25" s="14">
        <v>2782</v>
      </c>
      <c r="B25" s="14" t="s">
        <v>2782</v>
      </c>
      <c r="C25" s="14" t="s">
        <v>6892</v>
      </c>
      <c r="D25" s="15">
        <v>1000</v>
      </c>
      <c r="E25" s="16">
        <v>1200</v>
      </c>
      <c r="F25" s="14" t="s">
        <v>8218</v>
      </c>
      <c r="G25" s="14" t="s">
        <v>8223</v>
      </c>
      <c r="H25" s="14" t="s">
        <v>8245</v>
      </c>
      <c r="I25" s="14">
        <v>1424149140</v>
      </c>
      <c r="J25" s="14">
        <v>1421964718</v>
      </c>
      <c r="K25" s="14" t="b">
        <v>0</v>
      </c>
      <c r="L25" s="14">
        <v>18</v>
      </c>
      <c r="M25" s="14" t="b">
        <v>1</v>
      </c>
      <c r="N25" s="14" t="s">
        <v>8269</v>
      </c>
      <c r="O25" s="14">
        <v>120</v>
      </c>
      <c r="P25" s="14">
        <v>66.67</v>
      </c>
      <c r="Q25" s="14" t="s">
        <v>8315</v>
      </c>
      <c r="R25" s="14" t="s">
        <v>8316</v>
      </c>
      <c r="S25" s="17">
        <v>42026.924976851849</v>
      </c>
    </row>
    <row r="26" spans="1:19" x14ac:dyDescent="0.35">
      <c r="A26" s="14">
        <v>2784</v>
      </c>
      <c r="B26" s="14" t="s">
        <v>2784</v>
      </c>
      <c r="C26" s="14" t="s">
        <v>6894</v>
      </c>
      <c r="D26" s="15">
        <v>6000</v>
      </c>
      <c r="E26" s="16">
        <v>7140</v>
      </c>
      <c r="F26" s="14" t="s">
        <v>8218</v>
      </c>
      <c r="G26" s="14" t="s">
        <v>8223</v>
      </c>
      <c r="H26" s="14" t="s">
        <v>8245</v>
      </c>
      <c r="I26" s="14">
        <v>1414608843</v>
      </c>
      <c r="J26" s="14">
        <v>1412794443</v>
      </c>
      <c r="K26" s="14" t="b">
        <v>0</v>
      </c>
      <c r="L26" s="14">
        <v>108</v>
      </c>
      <c r="M26" s="14" t="b">
        <v>1</v>
      </c>
      <c r="N26" s="14" t="s">
        <v>8269</v>
      </c>
      <c r="O26" s="14">
        <v>119</v>
      </c>
      <c r="P26" s="14">
        <v>66.11</v>
      </c>
      <c r="Q26" s="14" t="s">
        <v>8315</v>
      </c>
      <c r="R26" s="14" t="s">
        <v>8316</v>
      </c>
      <c r="S26" s="17">
        <v>41920.787534722222</v>
      </c>
    </row>
    <row r="27" spans="1:19" x14ac:dyDescent="0.35">
      <c r="A27" s="14">
        <v>2785</v>
      </c>
      <c r="B27" s="14" t="s">
        <v>2785</v>
      </c>
      <c r="C27" s="14" t="s">
        <v>6895</v>
      </c>
      <c r="D27" s="15">
        <v>5000</v>
      </c>
      <c r="E27" s="16">
        <v>5234</v>
      </c>
      <c r="F27" s="14" t="s">
        <v>8218</v>
      </c>
      <c r="G27" s="14" t="s">
        <v>8223</v>
      </c>
      <c r="H27" s="14" t="s">
        <v>8245</v>
      </c>
      <c r="I27" s="14">
        <v>1470430800</v>
      </c>
      <c r="J27" s="14">
        <v>1467865967</v>
      </c>
      <c r="K27" s="14" t="b">
        <v>0</v>
      </c>
      <c r="L27" s="14">
        <v>142</v>
      </c>
      <c r="M27" s="14" t="b">
        <v>1</v>
      </c>
      <c r="N27" s="14" t="s">
        <v>8269</v>
      </c>
      <c r="O27" s="14">
        <v>105</v>
      </c>
      <c r="P27" s="14">
        <v>36.86</v>
      </c>
      <c r="Q27" s="14" t="s">
        <v>8315</v>
      </c>
      <c r="R27" s="14" t="s">
        <v>8316</v>
      </c>
      <c r="S27" s="17">
        <v>42558.189432870371</v>
      </c>
    </row>
    <row r="28" spans="1:19" x14ac:dyDescent="0.35">
      <c r="A28" s="14">
        <v>2787</v>
      </c>
      <c r="B28" s="14" t="s">
        <v>2787</v>
      </c>
      <c r="C28" s="14" t="s">
        <v>6897</v>
      </c>
      <c r="D28" s="15">
        <v>1000</v>
      </c>
      <c r="E28" s="16">
        <v>1197</v>
      </c>
      <c r="F28" s="14" t="s">
        <v>8218</v>
      </c>
      <c r="G28" s="14" t="s">
        <v>8223</v>
      </c>
      <c r="H28" s="14" t="s">
        <v>8245</v>
      </c>
      <c r="I28" s="14">
        <v>1405658752</v>
      </c>
      <c r="J28" s="14">
        <v>1403066752</v>
      </c>
      <c r="K28" s="14" t="b">
        <v>0</v>
      </c>
      <c r="L28" s="14">
        <v>38</v>
      </c>
      <c r="M28" s="14" t="b">
        <v>1</v>
      </c>
      <c r="N28" s="14" t="s">
        <v>8269</v>
      </c>
      <c r="O28" s="14">
        <v>120</v>
      </c>
      <c r="P28" s="14">
        <v>31.5</v>
      </c>
      <c r="Q28" s="14" t="s">
        <v>8315</v>
      </c>
      <c r="R28" s="14" t="s">
        <v>8316</v>
      </c>
      <c r="S28" s="17">
        <v>41808.198518518519</v>
      </c>
    </row>
    <row r="29" spans="1:19" x14ac:dyDescent="0.35">
      <c r="A29" s="14">
        <v>2788</v>
      </c>
      <c r="B29" s="14" t="s">
        <v>2788</v>
      </c>
      <c r="C29" s="14" t="s">
        <v>6898</v>
      </c>
      <c r="D29" s="15">
        <v>2000</v>
      </c>
      <c r="E29" s="16">
        <v>2050</v>
      </c>
      <c r="F29" s="14" t="s">
        <v>8218</v>
      </c>
      <c r="G29" s="14" t="s">
        <v>8223</v>
      </c>
      <c r="H29" s="14" t="s">
        <v>8245</v>
      </c>
      <c r="I29" s="14">
        <v>1469811043</v>
      </c>
      <c r="J29" s="14">
        <v>1467219043</v>
      </c>
      <c r="K29" s="14" t="b">
        <v>0</v>
      </c>
      <c r="L29" s="14">
        <v>20</v>
      </c>
      <c r="M29" s="14" t="b">
        <v>1</v>
      </c>
      <c r="N29" s="14" t="s">
        <v>8269</v>
      </c>
      <c r="O29" s="14">
        <v>103</v>
      </c>
      <c r="P29" s="14">
        <v>102.5</v>
      </c>
      <c r="Q29" s="14" t="s">
        <v>8315</v>
      </c>
      <c r="R29" s="14" t="s">
        <v>8316</v>
      </c>
      <c r="S29" s="17">
        <v>42550.701886574068</v>
      </c>
    </row>
    <row r="30" spans="1:19" x14ac:dyDescent="0.35">
      <c r="A30" s="14">
        <v>2789</v>
      </c>
      <c r="B30" s="14" t="s">
        <v>2789</v>
      </c>
      <c r="C30" s="14" t="s">
        <v>6899</v>
      </c>
      <c r="D30" s="15">
        <v>3000</v>
      </c>
      <c r="E30" s="16">
        <v>3035</v>
      </c>
      <c r="F30" s="14" t="s">
        <v>8218</v>
      </c>
      <c r="G30" s="14" t="s">
        <v>8223</v>
      </c>
      <c r="H30" s="14" t="s">
        <v>8245</v>
      </c>
      <c r="I30" s="14">
        <v>1426132800</v>
      </c>
      <c r="J30" s="14">
        <v>1424477934</v>
      </c>
      <c r="K30" s="14" t="b">
        <v>0</v>
      </c>
      <c r="L30" s="14">
        <v>24</v>
      </c>
      <c r="M30" s="14" t="b">
        <v>1</v>
      </c>
      <c r="N30" s="14" t="s">
        <v>8269</v>
      </c>
      <c r="O30" s="14">
        <v>101</v>
      </c>
      <c r="P30" s="14">
        <v>126.46</v>
      </c>
      <c r="Q30" s="14" t="s">
        <v>8315</v>
      </c>
      <c r="R30" s="14" t="s">
        <v>8316</v>
      </c>
      <c r="S30" s="17">
        <v>42056.013124999998</v>
      </c>
    </row>
    <row r="31" spans="1:19" x14ac:dyDescent="0.35">
      <c r="A31" s="14">
        <v>2790</v>
      </c>
      <c r="B31" s="14" t="s">
        <v>2790</v>
      </c>
      <c r="C31" s="14" t="s">
        <v>6900</v>
      </c>
      <c r="D31" s="15">
        <v>3000</v>
      </c>
      <c r="E31" s="16">
        <v>3160</v>
      </c>
      <c r="F31" s="14" t="s">
        <v>8218</v>
      </c>
      <c r="G31" s="14" t="s">
        <v>8223</v>
      </c>
      <c r="H31" s="14" t="s">
        <v>8245</v>
      </c>
      <c r="I31" s="14">
        <v>1423693903</v>
      </c>
      <c r="J31" s="14">
        <v>1421101903</v>
      </c>
      <c r="K31" s="14" t="b">
        <v>0</v>
      </c>
      <c r="L31" s="14">
        <v>66</v>
      </c>
      <c r="M31" s="14" t="b">
        <v>1</v>
      </c>
      <c r="N31" s="14" t="s">
        <v>8269</v>
      </c>
      <c r="O31" s="14">
        <v>105</v>
      </c>
      <c r="P31" s="14">
        <v>47.88</v>
      </c>
      <c r="Q31" s="14" t="s">
        <v>8315</v>
      </c>
      <c r="R31" s="14" t="s">
        <v>8316</v>
      </c>
      <c r="S31" s="17">
        <v>42016.938692129625</v>
      </c>
    </row>
    <row r="32" spans="1:19" x14ac:dyDescent="0.35">
      <c r="A32" s="14">
        <v>2791</v>
      </c>
      <c r="B32" s="14" t="s">
        <v>2791</v>
      </c>
      <c r="C32" s="14" t="s">
        <v>6901</v>
      </c>
      <c r="D32" s="15">
        <v>2000</v>
      </c>
      <c r="E32" s="16">
        <v>2050</v>
      </c>
      <c r="F32" s="14" t="s">
        <v>8218</v>
      </c>
      <c r="G32" s="14" t="s">
        <v>8223</v>
      </c>
      <c r="H32" s="14" t="s">
        <v>8245</v>
      </c>
      <c r="I32" s="14">
        <v>1473393600</v>
      </c>
      <c r="J32" s="14">
        <v>1470778559</v>
      </c>
      <c r="K32" s="14" t="b">
        <v>0</v>
      </c>
      <c r="L32" s="14">
        <v>28</v>
      </c>
      <c r="M32" s="14" t="b">
        <v>1</v>
      </c>
      <c r="N32" s="14" t="s">
        <v>8269</v>
      </c>
      <c r="O32" s="14">
        <v>103</v>
      </c>
      <c r="P32" s="14">
        <v>73.209999999999994</v>
      </c>
      <c r="Q32" s="14" t="s">
        <v>8315</v>
      </c>
      <c r="R32" s="14" t="s">
        <v>8316</v>
      </c>
      <c r="S32" s="17">
        <v>42591.899988425925</v>
      </c>
    </row>
    <row r="33" spans="1:19" x14ac:dyDescent="0.35">
      <c r="A33" s="14">
        <v>2792</v>
      </c>
      <c r="B33" s="14" t="s">
        <v>2792</v>
      </c>
      <c r="C33" s="14" t="s">
        <v>6902</v>
      </c>
      <c r="D33" s="15">
        <v>2000</v>
      </c>
      <c r="E33" s="16">
        <v>2152</v>
      </c>
      <c r="F33" s="14" t="s">
        <v>8218</v>
      </c>
      <c r="G33" s="14" t="s">
        <v>8223</v>
      </c>
      <c r="H33" s="14" t="s">
        <v>8245</v>
      </c>
      <c r="I33" s="14">
        <v>1439357559</v>
      </c>
      <c r="J33" s="14">
        <v>1435469559</v>
      </c>
      <c r="K33" s="14" t="b">
        <v>0</v>
      </c>
      <c r="L33" s="14">
        <v>24</v>
      </c>
      <c r="M33" s="14" t="b">
        <v>1</v>
      </c>
      <c r="N33" s="14" t="s">
        <v>8269</v>
      </c>
      <c r="O33" s="14">
        <v>108</v>
      </c>
      <c r="P33" s="14">
        <v>89.67</v>
      </c>
      <c r="Q33" s="14" t="s">
        <v>8315</v>
      </c>
      <c r="R33" s="14" t="s">
        <v>8316</v>
      </c>
      <c r="S33" s="17">
        <v>42183.231006944443</v>
      </c>
    </row>
    <row r="34" spans="1:19" x14ac:dyDescent="0.35">
      <c r="A34" s="14">
        <v>2795</v>
      </c>
      <c r="B34" s="14" t="s">
        <v>2795</v>
      </c>
      <c r="C34" s="14" t="s">
        <v>6905</v>
      </c>
      <c r="D34" s="15">
        <v>700</v>
      </c>
      <c r="E34" s="16">
        <v>730</v>
      </c>
      <c r="F34" s="14" t="s">
        <v>8218</v>
      </c>
      <c r="G34" s="14" t="s">
        <v>8223</v>
      </c>
      <c r="H34" s="14" t="s">
        <v>8245</v>
      </c>
      <c r="I34" s="14">
        <v>1402095600</v>
      </c>
      <c r="J34" s="14">
        <v>1400675841</v>
      </c>
      <c r="K34" s="14" t="b">
        <v>0</v>
      </c>
      <c r="L34" s="14">
        <v>20</v>
      </c>
      <c r="M34" s="14" t="b">
        <v>1</v>
      </c>
      <c r="N34" s="14" t="s">
        <v>8269</v>
      </c>
      <c r="O34" s="14">
        <v>104</v>
      </c>
      <c r="P34" s="14">
        <v>36.5</v>
      </c>
      <c r="Q34" s="14" t="s">
        <v>8315</v>
      </c>
      <c r="R34" s="14" t="s">
        <v>8316</v>
      </c>
      <c r="S34" s="17">
        <v>41780.525937500002</v>
      </c>
    </row>
    <row r="35" spans="1:19" x14ac:dyDescent="0.35">
      <c r="A35" s="14">
        <v>2803</v>
      </c>
      <c r="B35" s="14" t="s">
        <v>2803</v>
      </c>
      <c r="C35" s="14" t="s">
        <v>6913</v>
      </c>
      <c r="D35" s="15">
        <v>10000</v>
      </c>
      <c r="E35" s="16">
        <v>12795</v>
      </c>
      <c r="F35" s="14" t="s">
        <v>8218</v>
      </c>
      <c r="G35" s="14" t="s">
        <v>8223</v>
      </c>
      <c r="H35" s="14" t="s">
        <v>8245</v>
      </c>
      <c r="I35" s="14">
        <v>1437004800</v>
      </c>
      <c r="J35" s="14">
        <v>1433295276</v>
      </c>
      <c r="K35" s="14" t="b">
        <v>0</v>
      </c>
      <c r="L35" s="14">
        <v>141</v>
      </c>
      <c r="M35" s="14" t="b">
        <v>1</v>
      </c>
      <c r="N35" s="14" t="s">
        <v>8269</v>
      </c>
      <c r="O35" s="14">
        <v>128</v>
      </c>
      <c r="P35" s="14">
        <v>90.74</v>
      </c>
      <c r="Q35" s="14" t="s">
        <v>8315</v>
      </c>
      <c r="R35" s="14" t="s">
        <v>8316</v>
      </c>
      <c r="S35" s="17">
        <v>42158.065694444449</v>
      </c>
    </row>
    <row r="36" spans="1:19" x14ac:dyDescent="0.35">
      <c r="A36" s="14">
        <v>2807</v>
      </c>
      <c r="B36" s="14" t="s">
        <v>2807</v>
      </c>
      <c r="C36" s="14" t="s">
        <v>6917</v>
      </c>
      <c r="D36" s="15">
        <v>5000</v>
      </c>
      <c r="E36" s="16">
        <v>6300</v>
      </c>
      <c r="F36" s="14" t="s">
        <v>8218</v>
      </c>
      <c r="G36" s="14" t="s">
        <v>8223</v>
      </c>
      <c r="H36" s="14" t="s">
        <v>8245</v>
      </c>
      <c r="I36" s="14">
        <v>1435611438</v>
      </c>
      <c r="J36" s="14">
        <v>1433019438</v>
      </c>
      <c r="K36" s="14" t="b">
        <v>0</v>
      </c>
      <c r="L36" s="14">
        <v>93</v>
      </c>
      <c r="M36" s="14" t="b">
        <v>1</v>
      </c>
      <c r="N36" s="14" t="s">
        <v>8269</v>
      </c>
      <c r="O36" s="14">
        <v>126</v>
      </c>
      <c r="P36" s="14">
        <v>67.739999999999995</v>
      </c>
      <c r="Q36" s="14" t="s">
        <v>8315</v>
      </c>
      <c r="R36" s="14" t="s">
        <v>8316</v>
      </c>
      <c r="S36" s="17">
        <v>42154.873124999998</v>
      </c>
    </row>
    <row r="37" spans="1:19" x14ac:dyDescent="0.35">
      <c r="A37" s="14">
        <v>2808</v>
      </c>
      <c r="B37" s="14" t="s">
        <v>2808</v>
      </c>
      <c r="C37" s="14" t="s">
        <v>6918</v>
      </c>
      <c r="D37" s="15">
        <v>4500</v>
      </c>
      <c r="E37" s="16">
        <v>4511</v>
      </c>
      <c r="F37" s="14" t="s">
        <v>8218</v>
      </c>
      <c r="G37" s="14" t="s">
        <v>8223</v>
      </c>
      <c r="H37" s="14" t="s">
        <v>8245</v>
      </c>
      <c r="I37" s="14">
        <v>1440274735</v>
      </c>
      <c r="J37" s="14">
        <v>1437682735</v>
      </c>
      <c r="K37" s="14" t="b">
        <v>0</v>
      </c>
      <c r="L37" s="14">
        <v>69</v>
      </c>
      <c r="M37" s="14" t="b">
        <v>1</v>
      </c>
      <c r="N37" s="14" t="s">
        <v>8269</v>
      </c>
      <c r="O37" s="14">
        <v>100</v>
      </c>
      <c r="P37" s="14">
        <v>65.38</v>
      </c>
      <c r="Q37" s="14" t="s">
        <v>8315</v>
      </c>
      <c r="R37" s="14" t="s">
        <v>8316</v>
      </c>
      <c r="S37" s="17">
        <v>42208.84646990741</v>
      </c>
    </row>
    <row r="38" spans="1:19" x14ac:dyDescent="0.35">
      <c r="A38" s="14">
        <v>2809</v>
      </c>
      <c r="B38" s="14" t="s">
        <v>2809</v>
      </c>
      <c r="C38" s="14" t="s">
        <v>6919</v>
      </c>
      <c r="D38" s="15">
        <v>2500</v>
      </c>
      <c r="E38" s="16">
        <v>2560</v>
      </c>
      <c r="F38" s="14" t="s">
        <v>8218</v>
      </c>
      <c r="G38" s="14" t="s">
        <v>8223</v>
      </c>
      <c r="H38" s="14" t="s">
        <v>8245</v>
      </c>
      <c r="I38" s="14">
        <v>1459348740</v>
      </c>
      <c r="J38" s="14">
        <v>1458647725</v>
      </c>
      <c r="K38" s="14" t="b">
        <v>0</v>
      </c>
      <c r="L38" s="14">
        <v>21</v>
      </c>
      <c r="M38" s="14" t="b">
        <v>1</v>
      </c>
      <c r="N38" s="14" t="s">
        <v>8269</v>
      </c>
      <c r="O38" s="14">
        <v>102</v>
      </c>
      <c r="P38" s="14">
        <v>121.9</v>
      </c>
      <c r="Q38" s="14" t="s">
        <v>8315</v>
      </c>
      <c r="R38" s="14" t="s">
        <v>8316</v>
      </c>
      <c r="S38" s="17">
        <v>42451.496817129635</v>
      </c>
    </row>
    <row r="39" spans="1:19" x14ac:dyDescent="0.35">
      <c r="A39" s="14">
        <v>2810</v>
      </c>
      <c r="B39" s="14" t="s">
        <v>2810</v>
      </c>
      <c r="C39" s="14" t="s">
        <v>6920</v>
      </c>
      <c r="D39" s="15">
        <v>2500</v>
      </c>
      <c r="E39" s="16">
        <v>2705</v>
      </c>
      <c r="F39" s="14" t="s">
        <v>8218</v>
      </c>
      <c r="G39" s="14" t="s">
        <v>8223</v>
      </c>
      <c r="H39" s="14" t="s">
        <v>8245</v>
      </c>
      <c r="I39" s="14">
        <v>1401595140</v>
      </c>
      <c r="J39" s="14">
        <v>1398828064</v>
      </c>
      <c r="K39" s="14" t="b">
        <v>0</v>
      </c>
      <c r="L39" s="14">
        <v>57</v>
      </c>
      <c r="M39" s="14" t="b">
        <v>1</v>
      </c>
      <c r="N39" s="14" t="s">
        <v>8269</v>
      </c>
      <c r="O39" s="14">
        <v>108</v>
      </c>
      <c r="P39" s="14">
        <v>47.46</v>
      </c>
      <c r="Q39" s="14" t="s">
        <v>8315</v>
      </c>
      <c r="R39" s="14" t="s">
        <v>8316</v>
      </c>
      <c r="S39" s="17">
        <v>41759.13962962963</v>
      </c>
    </row>
    <row r="40" spans="1:19" x14ac:dyDescent="0.35">
      <c r="A40" s="14">
        <v>2813</v>
      </c>
      <c r="B40" s="14" t="s">
        <v>2813</v>
      </c>
      <c r="C40" s="14" t="s">
        <v>6923</v>
      </c>
      <c r="D40" s="15">
        <v>2800</v>
      </c>
      <c r="E40" s="16">
        <v>3572.12</v>
      </c>
      <c r="F40" s="14" t="s">
        <v>8218</v>
      </c>
      <c r="G40" s="14" t="s">
        <v>8223</v>
      </c>
      <c r="H40" s="14" t="s">
        <v>8245</v>
      </c>
      <c r="I40" s="14">
        <v>1481737761</v>
      </c>
      <c r="J40" s="14">
        <v>1479577761</v>
      </c>
      <c r="K40" s="14" t="b">
        <v>0</v>
      </c>
      <c r="L40" s="14">
        <v>96</v>
      </c>
      <c r="M40" s="14" t="b">
        <v>1</v>
      </c>
      <c r="N40" s="14" t="s">
        <v>8269</v>
      </c>
      <c r="O40" s="14">
        <v>128</v>
      </c>
      <c r="P40" s="14">
        <v>37.21</v>
      </c>
      <c r="Q40" s="14" t="s">
        <v>8315</v>
      </c>
      <c r="R40" s="14" t="s">
        <v>8316</v>
      </c>
      <c r="S40" s="17">
        <v>42693.742604166662</v>
      </c>
    </row>
    <row r="41" spans="1:19" x14ac:dyDescent="0.35">
      <c r="A41" s="14">
        <v>2818</v>
      </c>
      <c r="B41" s="14" t="s">
        <v>2818</v>
      </c>
      <c r="C41" s="14" t="s">
        <v>6928</v>
      </c>
      <c r="D41" s="15">
        <v>10000</v>
      </c>
      <c r="E41" s="16">
        <v>10603</v>
      </c>
      <c r="F41" s="14" t="s">
        <v>8218</v>
      </c>
      <c r="G41" s="14" t="s">
        <v>8223</v>
      </c>
      <c r="H41" s="14" t="s">
        <v>8245</v>
      </c>
      <c r="I41" s="14">
        <v>1443018086</v>
      </c>
      <c r="J41" s="14">
        <v>1441290086</v>
      </c>
      <c r="K41" s="14" t="b">
        <v>0</v>
      </c>
      <c r="L41" s="14">
        <v>102</v>
      </c>
      <c r="M41" s="14" t="b">
        <v>1</v>
      </c>
      <c r="N41" s="14" t="s">
        <v>8269</v>
      </c>
      <c r="O41" s="14">
        <v>106</v>
      </c>
      <c r="P41" s="14">
        <v>103.95</v>
      </c>
      <c r="Q41" s="14" t="s">
        <v>8315</v>
      </c>
      <c r="R41" s="14" t="s">
        <v>8316</v>
      </c>
      <c r="S41" s="17">
        <v>42250.598217592589</v>
      </c>
    </row>
    <row r="42" spans="1:19" x14ac:dyDescent="0.35">
      <c r="A42" s="14">
        <v>2822</v>
      </c>
      <c r="B42" s="14" t="s">
        <v>2822</v>
      </c>
      <c r="C42" s="14" t="s">
        <v>6932</v>
      </c>
      <c r="D42" s="15">
        <v>6000</v>
      </c>
      <c r="E42" s="16">
        <v>6000</v>
      </c>
      <c r="F42" s="14" t="s">
        <v>8218</v>
      </c>
      <c r="G42" s="14" t="s">
        <v>8223</v>
      </c>
      <c r="H42" s="14" t="s">
        <v>8245</v>
      </c>
      <c r="I42" s="14">
        <v>1427469892</v>
      </c>
      <c r="J42" s="14">
        <v>1424881492</v>
      </c>
      <c r="K42" s="14" t="b">
        <v>0</v>
      </c>
      <c r="L42" s="14">
        <v>94</v>
      </c>
      <c r="M42" s="14" t="b">
        <v>1</v>
      </c>
      <c r="N42" s="14" t="s">
        <v>8269</v>
      </c>
      <c r="O42" s="14">
        <v>100</v>
      </c>
      <c r="P42" s="14">
        <v>63.83</v>
      </c>
      <c r="Q42" s="14" t="s">
        <v>8315</v>
      </c>
      <c r="R42" s="14" t="s">
        <v>8316</v>
      </c>
      <c r="S42" s="17">
        <v>42060.683935185181</v>
      </c>
    </row>
    <row r="43" spans="1:19" x14ac:dyDescent="0.35">
      <c r="A43" s="14">
        <v>2824</v>
      </c>
      <c r="B43" s="14" t="s">
        <v>2824</v>
      </c>
      <c r="C43" s="14" t="s">
        <v>6934</v>
      </c>
      <c r="D43" s="15">
        <v>650</v>
      </c>
      <c r="E43" s="16">
        <v>760</v>
      </c>
      <c r="F43" s="14" t="s">
        <v>8218</v>
      </c>
      <c r="G43" s="14" t="s">
        <v>8223</v>
      </c>
      <c r="H43" s="14" t="s">
        <v>8245</v>
      </c>
      <c r="I43" s="14">
        <v>1434159780</v>
      </c>
      <c r="J43" s="14">
        <v>1431412196</v>
      </c>
      <c r="K43" s="14" t="b">
        <v>0</v>
      </c>
      <c r="L43" s="14">
        <v>15</v>
      </c>
      <c r="M43" s="14" t="b">
        <v>1</v>
      </c>
      <c r="N43" s="14" t="s">
        <v>8269</v>
      </c>
      <c r="O43" s="14">
        <v>117</v>
      </c>
      <c r="P43" s="14">
        <v>50.67</v>
      </c>
      <c r="Q43" s="14" t="s">
        <v>8315</v>
      </c>
      <c r="R43" s="14" t="s">
        <v>8316</v>
      </c>
      <c r="S43" s="17">
        <v>42136.270787037036</v>
      </c>
    </row>
    <row r="44" spans="1:19" x14ac:dyDescent="0.35">
      <c r="A44" s="14">
        <v>2826</v>
      </c>
      <c r="B44" s="14" t="s">
        <v>2826</v>
      </c>
      <c r="C44" s="14" t="s">
        <v>6936</v>
      </c>
      <c r="D44" s="15">
        <v>2000</v>
      </c>
      <c r="E44" s="16">
        <v>2155</v>
      </c>
      <c r="F44" s="14" t="s">
        <v>8218</v>
      </c>
      <c r="G44" s="14" t="s">
        <v>8223</v>
      </c>
      <c r="H44" s="14" t="s">
        <v>8245</v>
      </c>
      <c r="I44" s="14">
        <v>1436511600</v>
      </c>
      <c r="J44" s="14">
        <v>1434415812</v>
      </c>
      <c r="K44" s="14" t="b">
        <v>0</v>
      </c>
      <c r="L44" s="14">
        <v>19</v>
      </c>
      <c r="M44" s="14" t="b">
        <v>1</v>
      </c>
      <c r="N44" s="14" t="s">
        <v>8269</v>
      </c>
      <c r="O44" s="14">
        <v>108</v>
      </c>
      <c r="P44" s="14">
        <v>113.42</v>
      </c>
      <c r="Q44" s="14" t="s">
        <v>8315</v>
      </c>
      <c r="R44" s="14" t="s">
        <v>8316</v>
      </c>
      <c r="S44" s="17">
        <v>42171.034861111111</v>
      </c>
    </row>
    <row r="45" spans="1:19" x14ac:dyDescent="0.35">
      <c r="A45" s="14">
        <v>2827</v>
      </c>
      <c r="B45" s="14" t="s">
        <v>2827</v>
      </c>
      <c r="C45" s="14" t="s">
        <v>6937</v>
      </c>
      <c r="D45" s="15">
        <v>2000</v>
      </c>
      <c r="E45" s="16">
        <v>2405</v>
      </c>
      <c r="F45" s="14" t="s">
        <v>8218</v>
      </c>
      <c r="G45" s="14" t="s">
        <v>8223</v>
      </c>
      <c r="H45" s="14" t="s">
        <v>8245</v>
      </c>
      <c r="I45" s="14">
        <v>1464971400</v>
      </c>
      <c r="J45" s="14">
        <v>1462379066</v>
      </c>
      <c r="K45" s="14" t="b">
        <v>0</v>
      </c>
      <c r="L45" s="14">
        <v>23</v>
      </c>
      <c r="M45" s="14" t="b">
        <v>1</v>
      </c>
      <c r="N45" s="14" t="s">
        <v>8269</v>
      </c>
      <c r="O45" s="14">
        <v>120</v>
      </c>
      <c r="P45" s="14">
        <v>104.57</v>
      </c>
      <c r="Q45" s="14" t="s">
        <v>8315</v>
      </c>
      <c r="R45" s="14" t="s">
        <v>8316</v>
      </c>
      <c r="S45" s="17">
        <v>42494.683634259258</v>
      </c>
    </row>
    <row r="46" spans="1:19" x14ac:dyDescent="0.35">
      <c r="A46" s="14">
        <v>2830</v>
      </c>
      <c r="B46" s="14" t="s">
        <v>2830</v>
      </c>
      <c r="C46" s="14" t="s">
        <v>6940</v>
      </c>
      <c r="D46" s="15">
        <v>3000</v>
      </c>
      <c r="E46" s="16">
        <v>3000</v>
      </c>
      <c r="F46" s="14" t="s">
        <v>8218</v>
      </c>
      <c r="G46" s="14" t="s">
        <v>8223</v>
      </c>
      <c r="H46" s="14" t="s">
        <v>8245</v>
      </c>
      <c r="I46" s="14">
        <v>1399867140</v>
      </c>
      <c r="J46" s="14">
        <v>1398802148</v>
      </c>
      <c r="K46" s="14" t="b">
        <v>0</v>
      </c>
      <c r="L46" s="14">
        <v>11</v>
      </c>
      <c r="M46" s="14" t="b">
        <v>1</v>
      </c>
      <c r="N46" s="14" t="s">
        <v>8269</v>
      </c>
      <c r="O46" s="14">
        <v>100</v>
      </c>
      <c r="P46" s="14">
        <v>272.73</v>
      </c>
      <c r="Q46" s="14" t="s">
        <v>8315</v>
      </c>
      <c r="R46" s="14" t="s">
        <v>8316</v>
      </c>
      <c r="S46" s="17">
        <v>41758.839675925927</v>
      </c>
    </row>
    <row r="47" spans="1:19" x14ac:dyDescent="0.35">
      <c r="A47" s="14">
        <v>2831</v>
      </c>
      <c r="B47" s="14" t="s">
        <v>2831</v>
      </c>
      <c r="C47" s="14" t="s">
        <v>6941</v>
      </c>
      <c r="D47" s="15">
        <v>3000</v>
      </c>
      <c r="E47" s="16">
        <v>3320</v>
      </c>
      <c r="F47" s="14" t="s">
        <v>8218</v>
      </c>
      <c r="G47" s="14" t="s">
        <v>8223</v>
      </c>
      <c r="H47" s="14" t="s">
        <v>8245</v>
      </c>
      <c r="I47" s="14">
        <v>1437076070</v>
      </c>
      <c r="J47" s="14">
        <v>1434484070</v>
      </c>
      <c r="K47" s="14" t="b">
        <v>0</v>
      </c>
      <c r="L47" s="14">
        <v>52</v>
      </c>
      <c r="M47" s="14" t="b">
        <v>1</v>
      </c>
      <c r="N47" s="14" t="s">
        <v>8269</v>
      </c>
      <c r="O47" s="14">
        <v>111</v>
      </c>
      <c r="P47" s="14">
        <v>63.85</v>
      </c>
      <c r="Q47" s="14" t="s">
        <v>8315</v>
      </c>
      <c r="R47" s="14" t="s">
        <v>8316</v>
      </c>
      <c r="S47" s="17">
        <v>42171.824884259258</v>
      </c>
    </row>
    <row r="48" spans="1:19" x14ac:dyDescent="0.35">
      <c r="A48" s="14">
        <v>2833</v>
      </c>
      <c r="B48" s="14" t="s">
        <v>2833</v>
      </c>
      <c r="C48" s="14" t="s">
        <v>6943</v>
      </c>
      <c r="D48" s="15">
        <v>2700</v>
      </c>
      <c r="E48" s="16">
        <v>2923</v>
      </c>
      <c r="F48" s="14" t="s">
        <v>8218</v>
      </c>
      <c r="G48" s="14" t="s">
        <v>8223</v>
      </c>
      <c r="H48" s="14" t="s">
        <v>8245</v>
      </c>
      <c r="I48" s="14">
        <v>1444528800</v>
      </c>
      <c r="J48" s="14">
        <v>1442804633</v>
      </c>
      <c r="K48" s="14" t="b">
        <v>0</v>
      </c>
      <c r="L48" s="14">
        <v>35</v>
      </c>
      <c r="M48" s="14" t="b">
        <v>1</v>
      </c>
      <c r="N48" s="14" t="s">
        <v>8269</v>
      </c>
      <c r="O48" s="14">
        <v>108</v>
      </c>
      <c r="P48" s="14">
        <v>83.51</v>
      </c>
      <c r="Q48" s="14" t="s">
        <v>8315</v>
      </c>
      <c r="R48" s="14" t="s">
        <v>8316</v>
      </c>
      <c r="S48" s="17">
        <v>42268.127696759257</v>
      </c>
    </row>
    <row r="49" spans="1:19" x14ac:dyDescent="0.35">
      <c r="A49" s="14">
        <v>2836</v>
      </c>
      <c r="B49" s="14" t="s">
        <v>2836</v>
      </c>
      <c r="C49" s="14" t="s">
        <v>6946</v>
      </c>
      <c r="D49" s="15">
        <v>450</v>
      </c>
      <c r="E49" s="16">
        <v>485</v>
      </c>
      <c r="F49" s="14" t="s">
        <v>8218</v>
      </c>
      <c r="G49" s="14" t="s">
        <v>8223</v>
      </c>
      <c r="H49" s="14" t="s">
        <v>8245</v>
      </c>
      <c r="I49" s="14">
        <v>1487393940</v>
      </c>
      <c r="J49" s="14">
        <v>1484115418</v>
      </c>
      <c r="K49" s="14" t="b">
        <v>0</v>
      </c>
      <c r="L49" s="14">
        <v>11</v>
      </c>
      <c r="M49" s="14" t="b">
        <v>1</v>
      </c>
      <c r="N49" s="14" t="s">
        <v>8269</v>
      </c>
      <c r="O49" s="14">
        <v>108</v>
      </c>
      <c r="P49" s="14">
        <v>44.09</v>
      </c>
      <c r="Q49" s="14" t="s">
        <v>8315</v>
      </c>
      <c r="R49" s="14" t="s">
        <v>8316</v>
      </c>
      <c r="S49" s="17">
        <v>42746.261782407411</v>
      </c>
    </row>
    <row r="50" spans="1:19" x14ac:dyDescent="0.35">
      <c r="A50" s="14">
        <v>2838</v>
      </c>
      <c r="B50" s="14" t="s">
        <v>2838</v>
      </c>
      <c r="C50" s="14" t="s">
        <v>6948</v>
      </c>
      <c r="D50" s="15">
        <v>2000</v>
      </c>
      <c r="E50" s="16">
        <v>2405</v>
      </c>
      <c r="F50" s="14" t="s">
        <v>8218</v>
      </c>
      <c r="G50" s="14" t="s">
        <v>8223</v>
      </c>
      <c r="H50" s="14" t="s">
        <v>8245</v>
      </c>
      <c r="I50" s="14">
        <v>1407967200</v>
      </c>
      <c r="J50" s="14">
        <v>1406039696</v>
      </c>
      <c r="K50" s="14" t="b">
        <v>0</v>
      </c>
      <c r="L50" s="14">
        <v>54</v>
      </c>
      <c r="M50" s="14" t="b">
        <v>1</v>
      </c>
      <c r="N50" s="14" t="s">
        <v>8269</v>
      </c>
      <c r="O50" s="14">
        <v>120</v>
      </c>
      <c r="P50" s="14">
        <v>44.54</v>
      </c>
      <c r="Q50" s="14" t="s">
        <v>8315</v>
      </c>
      <c r="R50" s="14" t="s">
        <v>8316</v>
      </c>
      <c r="S50" s="17">
        <v>41842.607592592591</v>
      </c>
    </row>
    <row r="51" spans="1:19" x14ac:dyDescent="0.35">
      <c r="A51" s="14">
        <v>2839</v>
      </c>
      <c r="B51" s="14" t="s">
        <v>2839</v>
      </c>
      <c r="C51" s="14" t="s">
        <v>6949</v>
      </c>
      <c r="D51" s="15">
        <v>3500</v>
      </c>
      <c r="E51" s="16">
        <v>3900</v>
      </c>
      <c r="F51" s="14" t="s">
        <v>8218</v>
      </c>
      <c r="G51" s="14" t="s">
        <v>8223</v>
      </c>
      <c r="H51" s="14" t="s">
        <v>8245</v>
      </c>
      <c r="I51" s="14">
        <v>1408942740</v>
      </c>
      <c r="J51" s="14">
        <v>1406958354</v>
      </c>
      <c r="K51" s="14" t="b">
        <v>0</v>
      </c>
      <c r="L51" s="14">
        <v>31</v>
      </c>
      <c r="M51" s="14" t="b">
        <v>1</v>
      </c>
      <c r="N51" s="14" t="s">
        <v>8269</v>
      </c>
      <c r="O51" s="14">
        <v>111</v>
      </c>
      <c r="P51" s="14">
        <v>125.81</v>
      </c>
      <c r="Q51" s="14" t="s">
        <v>8315</v>
      </c>
      <c r="R51" s="14" t="s">
        <v>8316</v>
      </c>
      <c r="S51" s="17">
        <v>41853.240208333329</v>
      </c>
    </row>
    <row r="52" spans="1:19" x14ac:dyDescent="0.35">
      <c r="A52" s="14">
        <v>2961</v>
      </c>
      <c r="B52" s="14" t="s">
        <v>2961</v>
      </c>
      <c r="C52" s="14" t="s">
        <v>7071</v>
      </c>
      <c r="D52" s="15">
        <v>5000</v>
      </c>
      <c r="E52" s="16">
        <v>5481</v>
      </c>
      <c r="F52" s="14" t="s">
        <v>8218</v>
      </c>
      <c r="G52" s="14" t="s">
        <v>8223</v>
      </c>
      <c r="H52" s="14" t="s">
        <v>8245</v>
      </c>
      <c r="I52" s="14">
        <v>1427342400</v>
      </c>
      <c r="J52" s="14">
        <v>1424927159</v>
      </c>
      <c r="K52" s="14" t="b">
        <v>0</v>
      </c>
      <c r="L52" s="14">
        <v>108</v>
      </c>
      <c r="M52" s="14" t="b">
        <v>1</v>
      </c>
      <c r="N52" s="14" t="s">
        <v>8269</v>
      </c>
      <c r="O52" s="14">
        <v>110</v>
      </c>
      <c r="P52" s="14">
        <v>50.75</v>
      </c>
      <c r="Q52" s="14" t="s">
        <v>8315</v>
      </c>
      <c r="R52" s="14" t="s">
        <v>8316</v>
      </c>
      <c r="S52" s="17">
        <v>42061.212488425925</v>
      </c>
    </row>
    <row r="53" spans="1:19" x14ac:dyDescent="0.35">
      <c r="A53" s="14">
        <v>2962</v>
      </c>
      <c r="B53" s="14" t="s">
        <v>2962</v>
      </c>
      <c r="C53" s="14" t="s">
        <v>7072</v>
      </c>
      <c r="D53" s="15">
        <v>1000</v>
      </c>
      <c r="E53" s="16">
        <v>1218</v>
      </c>
      <c r="F53" s="14" t="s">
        <v>8218</v>
      </c>
      <c r="G53" s="14" t="s">
        <v>8223</v>
      </c>
      <c r="H53" s="14" t="s">
        <v>8245</v>
      </c>
      <c r="I53" s="14">
        <v>1425193140</v>
      </c>
      <c r="J53" s="14">
        <v>1422769906</v>
      </c>
      <c r="K53" s="14" t="b">
        <v>0</v>
      </c>
      <c r="L53" s="14">
        <v>20</v>
      </c>
      <c r="M53" s="14" t="b">
        <v>1</v>
      </c>
      <c r="N53" s="14" t="s">
        <v>8269</v>
      </c>
      <c r="O53" s="14">
        <v>122</v>
      </c>
      <c r="P53" s="14">
        <v>60.9</v>
      </c>
      <c r="Q53" s="14" t="s">
        <v>8315</v>
      </c>
      <c r="R53" s="14" t="s">
        <v>8316</v>
      </c>
      <c r="S53" s="17">
        <v>42036.24428240741</v>
      </c>
    </row>
    <row r="54" spans="1:19" x14ac:dyDescent="0.35">
      <c r="A54" s="14">
        <v>2963</v>
      </c>
      <c r="B54" s="14" t="s">
        <v>2963</v>
      </c>
      <c r="C54" s="14" t="s">
        <v>7073</v>
      </c>
      <c r="D54" s="15">
        <v>10000</v>
      </c>
      <c r="E54" s="16">
        <v>10685</v>
      </c>
      <c r="F54" s="14" t="s">
        <v>8218</v>
      </c>
      <c r="G54" s="14" t="s">
        <v>8223</v>
      </c>
      <c r="H54" s="14" t="s">
        <v>8245</v>
      </c>
      <c r="I54" s="14">
        <v>1435835824</v>
      </c>
      <c r="J54" s="14">
        <v>1433243824</v>
      </c>
      <c r="K54" s="14" t="b">
        <v>0</v>
      </c>
      <c r="L54" s="14">
        <v>98</v>
      </c>
      <c r="M54" s="14" t="b">
        <v>1</v>
      </c>
      <c r="N54" s="14" t="s">
        <v>8269</v>
      </c>
      <c r="O54" s="14">
        <v>107</v>
      </c>
      <c r="P54" s="14">
        <v>109.03</v>
      </c>
      <c r="Q54" s="14" t="s">
        <v>8315</v>
      </c>
      <c r="R54" s="14" t="s">
        <v>8316</v>
      </c>
      <c r="S54" s="17">
        <v>42157.470185185186</v>
      </c>
    </row>
    <row r="55" spans="1:19" x14ac:dyDescent="0.35">
      <c r="A55" s="14">
        <v>2964</v>
      </c>
      <c r="B55" s="14" t="s">
        <v>2964</v>
      </c>
      <c r="C55" s="14" t="s">
        <v>7074</v>
      </c>
      <c r="D55" s="15">
        <v>5000</v>
      </c>
      <c r="E55" s="16">
        <v>5035.6899999999996</v>
      </c>
      <c r="F55" s="14" t="s">
        <v>8218</v>
      </c>
      <c r="G55" s="14" t="s">
        <v>8223</v>
      </c>
      <c r="H55" s="14" t="s">
        <v>8245</v>
      </c>
      <c r="I55" s="14">
        <v>1407360720</v>
      </c>
      <c r="J55" s="14">
        <v>1404769819</v>
      </c>
      <c r="K55" s="14" t="b">
        <v>0</v>
      </c>
      <c r="L55" s="14">
        <v>196</v>
      </c>
      <c r="M55" s="14" t="b">
        <v>1</v>
      </c>
      <c r="N55" s="14" t="s">
        <v>8269</v>
      </c>
      <c r="O55" s="14">
        <v>101</v>
      </c>
      <c r="P55" s="14">
        <v>25.69</v>
      </c>
      <c r="Q55" s="14" t="s">
        <v>8315</v>
      </c>
      <c r="R55" s="14" t="s">
        <v>8316</v>
      </c>
      <c r="S55" s="17">
        <v>41827.909942129627</v>
      </c>
    </row>
    <row r="56" spans="1:19" x14ac:dyDescent="0.35">
      <c r="A56" s="14">
        <v>2965</v>
      </c>
      <c r="B56" s="14" t="s">
        <v>2965</v>
      </c>
      <c r="C56" s="14" t="s">
        <v>7075</v>
      </c>
      <c r="D56" s="15">
        <v>1500</v>
      </c>
      <c r="E56" s="16">
        <v>1635</v>
      </c>
      <c r="F56" s="14" t="s">
        <v>8218</v>
      </c>
      <c r="G56" s="14" t="s">
        <v>8223</v>
      </c>
      <c r="H56" s="14" t="s">
        <v>8245</v>
      </c>
      <c r="I56" s="14">
        <v>1436290233</v>
      </c>
      <c r="J56" s="14">
        <v>1433698233</v>
      </c>
      <c r="K56" s="14" t="b">
        <v>0</v>
      </c>
      <c r="L56" s="14">
        <v>39</v>
      </c>
      <c r="M56" s="14" t="b">
        <v>1</v>
      </c>
      <c r="N56" s="14" t="s">
        <v>8269</v>
      </c>
      <c r="O56" s="14">
        <v>109</v>
      </c>
      <c r="P56" s="14">
        <v>41.92</v>
      </c>
      <c r="Q56" s="14" t="s">
        <v>8315</v>
      </c>
      <c r="R56" s="14" t="s">
        <v>8316</v>
      </c>
      <c r="S56" s="17">
        <v>42162.729548611111</v>
      </c>
    </row>
    <row r="57" spans="1:19" x14ac:dyDescent="0.35">
      <c r="A57" s="14">
        <v>2966</v>
      </c>
      <c r="B57" s="14" t="s">
        <v>2966</v>
      </c>
      <c r="C57" s="14" t="s">
        <v>7076</v>
      </c>
      <c r="D57" s="15">
        <v>10000</v>
      </c>
      <c r="E57" s="16">
        <v>11363</v>
      </c>
      <c r="F57" s="14" t="s">
        <v>8218</v>
      </c>
      <c r="G57" s="14" t="s">
        <v>8223</v>
      </c>
      <c r="H57" s="14" t="s">
        <v>8245</v>
      </c>
      <c r="I57" s="14">
        <v>1442425412</v>
      </c>
      <c r="J57" s="14">
        <v>1439833412</v>
      </c>
      <c r="K57" s="14" t="b">
        <v>0</v>
      </c>
      <c r="L57" s="14">
        <v>128</v>
      </c>
      <c r="M57" s="14" t="b">
        <v>1</v>
      </c>
      <c r="N57" s="14" t="s">
        <v>8269</v>
      </c>
      <c r="O57" s="14">
        <v>114</v>
      </c>
      <c r="P57" s="14">
        <v>88.77</v>
      </c>
      <c r="Q57" s="14" t="s">
        <v>8315</v>
      </c>
      <c r="R57" s="14" t="s">
        <v>8316</v>
      </c>
      <c r="S57" s="17">
        <v>42233.738564814819</v>
      </c>
    </row>
    <row r="58" spans="1:19" x14ac:dyDescent="0.35">
      <c r="A58" s="14">
        <v>2967</v>
      </c>
      <c r="B58" s="14" t="s">
        <v>2967</v>
      </c>
      <c r="C58" s="14" t="s">
        <v>7077</v>
      </c>
      <c r="D58" s="15">
        <v>5000</v>
      </c>
      <c r="E58" s="16">
        <v>5696</v>
      </c>
      <c r="F58" s="14" t="s">
        <v>8218</v>
      </c>
      <c r="G58" s="14" t="s">
        <v>8223</v>
      </c>
      <c r="H58" s="14" t="s">
        <v>8245</v>
      </c>
      <c r="I58" s="14">
        <v>1425872692</v>
      </c>
      <c r="J58" s="14">
        <v>1423284292</v>
      </c>
      <c r="K58" s="14" t="b">
        <v>0</v>
      </c>
      <c r="L58" s="14">
        <v>71</v>
      </c>
      <c r="M58" s="14" t="b">
        <v>1</v>
      </c>
      <c r="N58" s="14" t="s">
        <v>8269</v>
      </c>
      <c r="O58" s="14">
        <v>114</v>
      </c>
      <c r="P58" s="14">
        <v>80.23</v>
      </c>
      <c r="Q58" s="14" t="s">
        <v>8315</v>
      </c>
      <c r="R58" s="14" t="s">
        <v>8316</v>
      </c>
      <c r="S58" s="17">
        <v>42042.197824074072</v>
      </c>
    </row>
    <row r="59" spans="1:19" x14ac:dyDescent="0.35">
      <c r="A59" s="14">
        <v>2968</v>
      </c>
      <c r="B59" s="14" t="s">
        <v>2968</v>
      </c>
      <c r="C59" s="14" t="s">
        <v>7078</v>
      </c>
      <c r="D59" s="15">
        <v>3500</v>
      </c>
      <c r="E59" s="16">
        <v>3710</v>
      </c>
      <c r="F59" s="14" t="s">
        <v>8218</v>
      </c>
      <c r="G59" s="14" t="s">
        <v>8223</v>
      </c>
      <c r="H59" s="14" t="s">
        <v>8245</v>
      </c>
      <c r="I59" s="14">
        <v>1471406340</v>
      </c>
      <c r="J59" s="14">
        <v>1470227660</v>
      </c>
      <c r="K59" s="14" t="b">
        <v>0</v>
      </c>
      <c r="L59" s="14">
        <v>47</v>
      </c>
      <c r="M59" s="14" t="b">
        <v>1</v>
      </c>
      <c r="N59" s="14" t="s">
        <v>8269</v>
      </c>
      <c r="O59" s="14">
        <v>106</v>
      </c>
      <c r="P59" s="14">
        <v>78.94</v>
      </c>
      <c r="Q59" s="14" t="s">
        <v>8315</v>
      </c>
      <c r="R59" s="14" t="s">
        <v>8316</v>
      </c>
      <c r="S59" s="17">
        <v>42585.523842592593</v>
      </c>
    </row>
    <row r="60" spans="1:19" x14ac:dyDescent="0.35">
      <c r="A60" s="14">
        <v>2970</v>
      </c>
      <c r="B60" s="14" t="s">
        <v>2970</v>
      </c>
      <c r="C60" s="14" t="s">
        <v>7080</v>
      </c>
      <c r="D60" s="15">
        <v>6000</v>
      </c>
      <c r="E60" s="16">
        <v>6360</v>
      </c>
      <c r="F60" s="14" t="s">
        <v>8218</v>
      </c>
      <c r="G60" s="14" t="s">
        <v>8223</v>
      </c>
      <c r="H60" s="14" t="s">
        <v>8245</v>
      </c>
      <c r="I60" s="14">
        <v>1405699451</v>
      </c>
      <c r="J60" s="14">
        <v>1403107451</v>
      </c>
      <c r="K60" s="14" t="b">
        <v>0</v>
      </c>
      <c r="L60" s="14">
        <v>91</v>
      </c>
      <c r="M60" s="14" t="b">
        <v>1</v>
      </c>
      <c r="N60" s="14" t="s">
        <v>8269</v>
      </c>
      <c r="O60" s="14">
        <v>106</v>
      </c>
      <c r="P60" s="14">
        <v>69.89</v>
      </c>
      <c r="Q60" s="14" t="s">
        <v>8315</v>
      </c>
      <c r="R60" s="14" t="s">
        <v>8316</v>
      </c>
      <c r="S60" s="17">
        <v>41808.669571759259</v>
      </c>
    </row>
    <row r="61" spans="1:19" x14ac:dyDescent="0.35">
      <c r="A61" s="14">
        <v>2971</v>
      </c>
      <c r="B61" s="14" t="s">
        <v>2971</v>
      </c>
      <c r="C61" s="14" t="s">
        <v>7081</v>
      </c>
      <c r="D61" s="15">
        <v>3200</v>
      </c>
      <c r="E61" s="16">
        <v>3205</v>
      </c>
      <c r="F61" s="14" t="s">
        <v>8218</v>
      </c>
      <c r="G61" s="14" t="s">
        <v>8223</v>
      </c>
      <c r="H61" s="14" t="s">
        <v>8245</v>
      </c>
      <c r="I61" s="14">
        <v>1409500078</v>
      </c>
      <c r="J61" s="14">
        <v>1406908078</v>
      </c>
      <c r="K61" s="14" t="b">
        <v>0</v>
      </c>
      <c r="L61" s="14">
        <v>43</v>
      </c>
      <c r="M61" s="14" t="b">
        <v>1</v>
      </c>
      <c r="N61" s="14" t="s">
        <v>8269</v>
      </c>
      <c r="O61" s="14">
        <v>100</v>
      </c>
      <c r="P61" s="14">
        <v>74.53</v>
      </c>
      <c r="Q61" s="14" t="s">
        <v>8315</v>
      </c>
      <c r="R61" s="14" t="s">
        <v>8316</v>
      </c>
      <c r="S61" s="17">
        <v>41852.658310185187</v>
      </c>
    </row>
    <row r="62" spans="1:19" x14ac:dyDescent="0.35">
      <c r="A62" s="14">
        <v>2972</v>
      </c>
      <c r="B62" s="14" t="s">
        <v>2972</v>
      </c>
      <c r="C62" s="14" t="s">
        <v>7082</v>
      </c>
      <c r="D62" s="15">
        <v>2000</v>
      </c>
      <c r="E62" s="16">
        <v>2107</v>
      </c>
      <c r="F62" s="14" t="s">
        <v>8218</v>
      </c>
      <c r="G62" s="14" t="s">
        <v>8223</v>
      </c>
      <c r="H62" s="14" t="s">
        <v>8245</v>
      </c>
      <c r="I62" s="14">
        <v>1480899600</v>
      </c>
      <c r="J62" s="14">
        <v>1479609520</v>
      </c>
      <c r="K62" s="14" t="b">
        <v>0</v>
      </c>
      <c r="L62" s="14">
        <v>17</v>
      </c>
      <c r="M62" s="14" t="b">
        <v>1</v>
      </c>
      <c r="N62" s="14" t="s">
        <v>8269</v>
      </c>
      <c r="O62" s="14">
        <v>105</v>
      </c>
      <c r="P62" s="14">
        <v>123.94</v>
      </c>
      <c r="Q62" s="14" t="s">
        <v>8315</v>
      </c>
      <c r="R62" s="14" t="s">
        <v>8316</v>
      </c>
      <c r="S62" s="17">
        <v>42694.110185185185</v>
      </c>
    </row>
    <row r="63" spans="1:19" x14ac:dyDescent="0.35">
      <c r="A63" s="14">
        <v>2973</v>
      </c>
      <c r="B63" s="14" t="s">
        <v>2973</v>
      </c>
      <c r="C63" s="14" t="s">
        <v>7083</v>
      </c>
      <c r="D63" s="15">
        <v>5000</v>
      </c>
      <c r="E63" s="16">
        <v>8740</v>
      </c>
      <c r="F63" s="14" t="s">
        <v>8218</v>
      </c>
      <c r="G63" s="14" t="s">
        <v>8223</v>
      </c>
      <c r="H63" s="14" t="s">
        <v>8245</v>
      </c>
      <c r="I63" s="14">
        <v>1451620800</v>
      </c>
      <c r="J63" s="14">
        <v>1449171508</v>
      </c>
      <c r="K63" s="14" t="b">
        <v>0</v>
      </c>
      <c r="L63" s="14">
        <v>33</v>
      </c>
      <c r="M63" s="14" t="b">
        <v>1</v>
      </c>
      <c r="N63" s="14" t="s">
        <v>8269</v>
      </c>
      <c r="O63" s="14">
        <v>175</v>
      </c>
      <c r="P63" s="14">
        <v>264.85000000000002</v>
      </c>
      <c r="Q63" s="14" t="s">
        <v>8315</v>
      </c>
      <c r="R63" s="14" t="s">
        <v>8316</v>
      </c>
      <c r="S63" s="17">
        <v>42341.818379629629</v>
      </c>
    </row>
    <row r="64" spans="1:19" x14ac:dyDescent="0.35">
      <c r="A64" s="14">
        <v>2974</v>
      </c>
      <c r="B64" s="14" t="s">
        <v>2974</v>
      </c>
      <c r="C64" s="14" t="s">
        <v>7084</v>
      </c>
      <c r="D64" s="15">
        <v>5000</v>
      </c>
      <c r="E64" s="16">
        <v>5100</v>
      </c>
      <c r="F64" s="14" t="s">
        <v>8218</v>
      </c>
      <c r="G64" s="14" t="s">
        <v>8223</v>
      </c>
      <c r="H64" s="14" t="s">
        <v>8245</v>
      </c>
      <c r="I64" s="14">
        <v>1411695300</v>
      </c>
      <c r="J64" s="14">
        <v>1409275671</v>
      </c>
      <c r="K64" s="14" t="b">
        <v>0</v>
      </c>
      <c r="L64" s="14">
        <v>87</v>
      </c>
      <c r="M64" s="14" t="b">
        <v>1</v>
      </c>
      <c r="N64" s="14" t="s">
        <v>8269</v>
      </c>
      <c r="O64" s="14">
        <v>102</v>
      </c>
      <c r="P64" s="14">
        <v>58.62</v>
      </c>
      <c r="Q64" s="14" t="s">
        <v>8315</v>
      </c>
      <c r="R64" s="14" t="s">
        <v>8316</v>
      </c>
      <c r="S64" s="17">
        <v>41880.061006944445</v>
      </c>
    </row>
    <row r="65" spans="1:19" x14ac:dyDescent="0.35">
      <c r="A65" s="14">
        <v>2975</v>
      </c>
      <c r="B65" s="14" t="s">
        <v>2975</v>
      </c>
      <c r="C65" s="14" t="s">
        <v>7085</v>
      </c>
      <c r="D65" s="15">
        <v>8000</v>
      </c>
      <c r="E65" s="16">
        <v>8010</v>
      </c>
      <c r="F65" s="14" t="s">
        <v>8218</v>
      </c>
      <c r="G65" s="14" t="s">
        <v>8223</v>
      </c>
      <c r="H65" s="14" t="s">
        <v>8245</v>
      </c>
      <c r="I65" s="14">
        <v>1417057200</v>
      </c>
      <c r="J65" s="14">
        <v>1414599886</v>
      </c>
      <c r="K65" s="14" t="b">
        <v>0</v>
      </c>
      <c r="L65" s="14">
        <v>113</v>
      </c>
      <c r="M65" s="14" t="b">
        <v>1</v>
      </c>
      <c r="N65" s="14" t="s">
        <v>8269</v>
      </c>
      <c r="O65" s="14">
        <v>100</v>
      </c>
      <c r="P65" s="14">
        <v>70.88</v>
      </c>
      <c r="Q65" s="14" t="s">
        <v>8315</v>
      </c>
      <c r="R65" s="14" t="s">
        <v>8316</v>
      </c>
      <c r="S65" s="17">
        <v>41941.683865740742</v>
      </c>
    </row>
    <row r="66" spans="1:19" x14ac:dyDescent="0.35">
      <c r="A66" s="14">
        <v>2977</v>
      </c>
      <c r="B66" s="14" t="s">
        <v>2977</v>
      </c>
      <c r="C66" s="14" t="s">
        <v>7087</v>
      </c>
      <c r="D66" s="15">
        <v>3000</v>
      </c>
      <c r="E66" s="16">
        <v>3407</v>
      </c>
      <c r="F66" s="14" t="s">
        <v>8218</v>
      </c>
      <c r="G66" s="14" t="s">
        <v>8223</v>
      </c>
      <c r="H66" s="14" t="s">
        <v>8245</v>
      </c>
      <c r="I66" s="14">
        <v>1427076840</v>
      </c>
      <c r="J66" s="14">
        <v>1421960934</v>
      </c>
      <c r="K66" s="14" t="b">
        <v>0</v>
      </c>
      <c r="L66" s="14">
        <v>30</v>
      </c>
      <c r="M66" s="14" t="b">
        <v>1</v>
      </c>
      <c r="N66" s="14" t="s">
        <v>8269</v>
      </c>
      <c r="O66" s="14">
        <v>114</v>
      </c>
      <c r="P66" s="14">
        <v>113.57</v>
      </c>
      <c r="Q66" s="14" t="s">
        <v>8315</v>
      </c>
      <c r="R66" s="14" t="s">
        <v>8316</v>
      </c>
      <c r="S66" s="17">
        <v>42026.88118055556</v>
      </c>
    </row>
    <row r="67" spans="1:19" x14ac:dyDescent="0.35">
      <c r="A67" s="14">
        <v>2978</v>
      </c>
      <c r="B67" s="14" t="s">
        <v>2978</v>
      </c>
      <c r="C67" s="14" t="s">
        <v>7088</v>
      </c>
      <c r="D67" s="15">
        <v>750</v>
      </c>
      <c r="E67" s="16">
        <v>971</v>
      </c>
      <c r="F67" s="14" t="s">
        <v>8218</v>
      </c>
      <c r="G67" s="14" t="s">
        <v>8223</v>
      </c>
      <c r="H67" s="14" t="s">
        <v>8245</v>
      </c>
      <c r="I67" s="14">
        <v>1413784740</v>
      </c>
      <c r="J67" s="14">
        <v>1412954547</v>
      </c>
      <c r="K67" s="14" t="b">
        <v>0</v>
      </c>
      <c r="L67" s="14">
        <v>16</v>
      </c>
      <c r="M67" s="14" t="b">
        <v>1</v>
      </c>
      <c r="N67" s="14" t="s">
        <v>8269</v>
      </c>
      <c r="O67" s="14">
        <v>129</v>
      </c>
      <c r="P67" s="14">
        <v>60.69</v>
      </c>
      <c r="Q67" s="14" t="s">
        <v>8315</v>
      </c>
      <c r="R67" s="14" t="s">
        <v>8316</v>
      </c>
      <c r="S67" s="17">
        <v>41922.640590277777</v>
      </c>
    </row>
    <row r="68" spans="1:19" x14ac:dyDescent="0.35">
      <c r="A68" s="14">
        <v>2979</v>
      </c>
      <c r="B68" s="14" t="s">
        <v>2979</v>
      </c>
      <c r="C68" s="14" t="s">
        <v>7089</v>
      </c>
      <c r="D68" s="15">
        <v>5000</v>
      </c>
      <c r="E68" s="16">
        <v>5070</v>
      </c>
      <c r="F68" s="14" t="s">
        <v>8218</v>
      </c>
      <c r="G68" s="14" t="s">
        <v>8223</v>
      </c>
      <c r="H68" s="14" t="s">
        <v>8245</v>
      </c>
      <c r="I68" s="14">
        <v>1420524000</v>
      </c>
      <c r="J68" s="14">
        <v>1419104823</v>
      </c>
      <c r="K68" s="14" t="b">
        <v>0</v>
      </c>
      <c r="L68" s="14">
        <v>46</v>
      </c>
      <c r="M68" s="14" t="b">
        <v>1</v>
      </c>
      <c r="N68" s="14" t="s">
        <v>8269</v>
      </c>
      <c r="O68" s="14">
        <v>101</v>
      </c>
      <c r="P68" s="14">
        <v>110.22</v>
      </c>
      <c r="Q68" s="14" t="s">
        <v>8315</v>
      </c>
      <c r="R68" s="14" t="s">
        <v>8316</v>
      </c>
      <c r="S68" s="17">
        <v>41993.824340277773</v>
      </c>
    </row>
    <row r="69" spans="1:19" x14ac:dyDescent="0.35">
      <c r="A69" s="14">
        <v>2980</v>
      </c>
      <c r="B69" s="14" t="s">
        <v>2980</v>
      </c>
      <c r="C69" s="14" t="s">
        <v>7090</v>
      </c>
      <c r="D69" s="15">
        <v>3000</v>
      </c>
      <c r="E69" s="16">
        <v>3275</v>
      </c>
      <c r="F69" s="14" t="s">
        <v>8218</v>
      </c>
      <c r="G69" s="14" t="s">
        <v>8223</v>
      </c>
      <c r="H69" s="14" t="s">
        <v>8245</v>
      </c>
      <c r="I69" s="14">
        <v>1440381600</v>
      </c>
      <c r="J69" s="14">
        <v>1438639130</v>
      </c>
      <c r="K69" s="14" t="b">
        <v>0</v>
      </c>
      <c r="L69" s="14">
        <v>24</v>
      </c>
      <c r="M69" s="14" t="b">
        <v>1</v>
      </c>
      <c r="N69" s="14" t="s">
        <v>8269</v>
      </c>
      <c r="O69" s="14">
        <v>109</v>
      </c>
      <c r="P69" s="14">
        <v>136.46</v>
      </c>
      <c r="Q69" s="14" t="s">
        <v>8315</v>
      </c>
      <c r="R69" s="14" t="s">
        <v>8316</v>
      </c>
      <c r="S69" s="17">
        <v>42219.915856481486</v>
      </c>
    </row>
    <row r="70" spans="1:19" x14ac:dyDescent="0.35">
      <c r="A70" s="14">
        <v>3147</v>
      </c>
      <c r="B70" s="14" t="s">
        <v>3147</v>
      </c>
      <c r="C70" s="14" t="s">
        <v>7257</v>
      </c>
      <c r="D70" s="15">
        <v>20000</v>
      </c>
      <c r="E70" s="16">
        <v>23505</v>
      </c>
      <c r="F70" s="14" t="s">
        <v>8218</v>
      </c>
      <c r="G70" s="14" t="s">
        <v>8223</v>
      </c>
      <c r="H70" s="14" t="s">
        <v>8245</v>
      </c>
      <c r="I70" s="14">
        <v>1415319355</v>
      </c>
      <c r="J70" s="14">
        <v>1411859755</v>
      </c>
      <c r="K70" s="14" t="b">
        <v>1</v>
      </c>
      <c r="L70" s="14">
        <v>213</v>
      </c>
      <c r="M70" s="14" t="b">
        <v>1</v>
      </c>
      <c r="N70" s="14" t="s">
        <v>8269</v>
      </c>
      <c r="O70" s="14">
        <v>118</v>
      </c>
      <c r="P70" s="14">
        <v>110.35</v>
      </c>
      <c r="Q70" s="14" t="s">
        <v>8315</v>
      </c>
      <c r="R70" s="14" t="s">
        <v>8316</v>
      </c>
      <c r="S70" s="17">
        <v>41909.969386574077</v>
      </c>
    </row>
    <row r="71" spans="1:19" x14ac:dyDescent="0.35">
      <c r="A71" s="14">
        <v>3148</v>
      </c>
      <c r="B71" s="14" t="s">
        <v>3148</v>
      </c>
      <c r="C71" s="14" t="s">
        <v>7258</v>
      </c>
      <c r="D71" s="15">
        <v>1800</v>
      </c>
      <c r="E71" s="16">
        <v>2361</v>
      </c>
      <c r="F71" s="14" t="s">
        <v>8218</v>
      </c>
      <c r="G71" s="14" t="s">
        <v>8223</v>
      </c>
      <c r="H71" s="14" t="s">
        <v>8245</v>
      </c>
      <c r="I71" s="14">
        <v>1412136000</v>
      </c>
      <c r="J71" s="14">
        <v>1410278284</v>
      </c>
      <c r="K71" s="14" t="b">
        <v>1</v>
      </c>
      <c r="L71" s="14">
        <v>57</v>
      </c>
      <c r="M71" s="14" t="b">
        <v>1</v>
      </c>
      <c r="N71" s="14" t="s">
        <v>8269</v>
      </c>
      <c r="O71" s="14">
        <v>131</v>
      </c>
      <c r="P71" s="14">
        <v>41.42</v>
      </c>
      <c r="Q71" s="14" t="s">
        <v>8315</v>
      </c>
      <c r="R71" s="14" t="s">
        <v>8316</v>
      </c>
      <c r="S71" s="17">
        <v>41891.665324074071</v>
      </c>
    </row>
    <row r="72" spans="1:19" x14ac:dyDescent="0.35">
      <c r="A72" s="14">
        <v>3149</v>
      </c>
      <c r="B72" s="14" t="s">
        <v>3149</v>
      </c>
      <c r="C72" s="14" t="s">
        <v>7259</v>
      </c>
      <c r="D72" s="15">
        <v>1250</v>
      </c>
      <c r="E72" s="16">
        <v>1300</v>
      </c>
      <c r="F72" s="14" t="s">
        <v>8218</v>
      </c>
      <c r="G72" s="14" t="s">
        <v>8223</v>
      </c>
      <c r="H72" s="14" t="s">
        <v>8245</v>
      </c>
      <c r="I72" s="14">
        <v>1354845600</v>
      </c>
      <c r="J72" s="14">
        <v>1352766300</v>
      </c>
      <c r="K72" s="14" t="b">
        <v>1</v>
      </c>
      <c r="L72" s="14">
        <v>25</v>
      </c>
      <c r="M72" s="14" t="b">
        <v>1</v>
      </c>
      <c r="N72" s="14" t="s">
        <v>8269</v>
      </c>
      <c r="O72" s="14">
        <v>104</v>
      </c>
      <c r="P72" s="14">
        <v>52</v>
      </c>
      <c r="Q72" s="14" t="s">
        <v>8315</v>
      </c>
      <c r="R72" s="14" t="s">
        <v>8316</v>
      </c>
      <c r="S72" s="17">
        <v>41226.017361111109</v>
      </c>
    </row>
    <row r="73" spans="1:19" x14ac:dyDescent="0.35">
      <c r="A73" s="14">
        <v>3150</v>
      </c>
      <c r="B73" s="14" t="s">
        <v>3150</v>
      </c>
      <c r="C73" s="14" t="s">
        <v>7260</v>
      </c>
      <c r="D73" s="15">
        <v>3500</v>
      </c>
      <c r="E73" s="16">
        <v>3535</v>
      </c>
      <c r="F73" s="14" t="s">
        <v>8218</v>
      </c>
      <c r="G73" s="14" t="s">
        <v>8223</v>
      </c>
      <c r="H73" s="14" t="s">
        <v>8245</v>
      </c>
      <c r="I73" s="14">
        <v>1295928000</v>
      </c>
      <c r="J73" s="14">
        <v>1288160403</v>
      </c>
      <c r="K73" s="14" t="b">
        <v>1</v>
      </c>
      <c r="L73" s="14">
        <v>104</v>
      </c>
      <c r="M73" s="14" t="b">
        <v>1</v>
      </c>
      <c r="N73" s="14" t="s">
        <v>8269</v>
      </c>
      <c r="O73" s="14">
        <v>101</v>
      </c>
      <c r="P73" s="14">
        <v>33.99</v>
      </c>
      <c r="Q73" s="14" t="s">
        <v>8315</v>
      </c>
      <c r="R73" s="14" t="s">
        <v>8316</v>
      </c>
      <c r="S73" s="17">
        <v>40478.263923611114</v>
      </c>
    </row>
    <row r="74" spans="1:19" x14ac:dyDescent="0.35">
      <c r="A74" s="14">
        <v>3151</v>
      </c>
      <c r="B74" s="14" t="s">
        <v>3151</v>
      </c>
      <c r="C74" s="14" t="s">
        <v>7261</v>
      </c>
      <c r="D74" s="15">
        <v>3500</v>
      </c>
      <c r="E74" s="16">
        <v>3514</v>
      </c>
      <c r="F74" s="14" t="s">
        <v>8218</v>
      </c>
      <c r="G74" s="14" t="s">
        <v>8223</v>
      </c>
      <c r="H74" s="14" t="s">
        <v>8245</v>
      </c>
      <c r="I74" s="14">
        <v>1410379774</v>
      </c>
      <c r="J74" s="14">
        <v>1407787774</v>
      </c>
      <c r="K74" s="14" t="b">
        <v>1</v>
      </c>
      <c r="L74" s="14">
        <v>34</v>
      </c>
      <c r="M74" s="14" t="b">
        <v>1</v>
      </c>
      <c r="N74" s="14" t="s">
        <v>8269</v>
      </c>
      <c r="O74" s="14">
        <v>100</v>
      </c>
      <c r="P74" s="14">
        <v>103.35</v>
      </c>
      <c r="Q74" s="14" t="s">
        <v>8315</v>
      </c>
      <c r="R74" s="14" t="s">
        <v>8316</v>
      </c>
      <c r="S74" s="17">
        <v>41862.83997685185</v>
      </c>
    </row>
    <row r="75" spans="1:19" x14ac:dyDescent="0.35">
      <c r="A75" s="14">
        <v>3153</v>
      </c>
      <c r="B75" s="14" t="s">
        <v>3153</v>
      </c>
      <c r="C75" s="14" t="s">
        <v>7263</v>
      </c>
      <c r="D75" s="15">
        <v>3000</v>
      </c>
      <c r="E75" s="16">
        <v>10067.5</v>
      </c>
      <c r="F75" s="14" t="s">
        <v>8218</v>
      </c>
      <c r="G75" s="14" t="s">
        <v>8223</v>
      </c>
      <c r="H75" s="14" t="s">
        <v>8245</v>
      </c>
      <c r="I75" s="14">
        <v>1304225940</v>
      </c>
      <c r="J75" s="14">
        <v>1301542937</v>
      </c>
      <c r="K75" s="14" t="b">
        <v>1</v>
      </c>
      <c r="L75" s="14">
        <v>241</v>
      </c>
      <c r="M75" s="14" t="b">
        <v>1</v>
      </c>
      <c r="N75" s="14" t="s">
        <v>8269</v>
      </c>
      <c r="O75" s="14">
        <v>336</v>
      </c>
      <c r="P75" s="14">
        <v>41.77</v>
      </c>
      <c r="Q75" s="14" t="s">
        <v>8315</v>
      </c>
      <c r="R75" s="14" t="s">
        <v>8316</v>
      </c>
      <c r="S75" s="17">
        <v>40633.154363425929</v>
      </c>
    </row>
    <row r="76" spans="1:19" x14ac:dyDescent="0.35">
      <c r="A76" s="14">
        <v>3154</v>
      </c>
      <c r="B76" s="14" t="s">
        <v>3154</v>
      </c>
      <c r="C76" s="14" t="s">
        <v>7264</v>
      </c>
      <c r="D76" s="15">
        <v>7000</v>
      </c>
      <c r="E76" s="16">
        <v>7905</v>
      </c>
      <c r="F76" s="14" t="s">
        <v>8218</v>
      </c>
      <c r="G76" s="14" t="s">
        <v>8223</v>
      </c>
      <c r="H76" s="14" t="s">
        <v>8245</v>
      </c>
      <c r="I76" s="14">
        <v>1333310458</v>
      </c>
      <c r="J76" s="14">
        <v>1330722058</v>
      </c>
      <c r="K76" s="14" t="b">
        <v>1</v>
      </c>
      <c r="L76" s="14">
        <v>123</v>
      </c>
      <c r="M76" s="14" t="b">
        <v>1</v>
      </c>
      <c r="N76" s="14" t="s">
        <v>8269</v>
      </c>
      <c r="O76" s="14">
        <v>113</v>
      </c>
      <c r="P76" s="14">
        <v>64.27</v>
      </c>
      <c r="Q76" s="14" t="s">
        <v>8315</v>
      </c>
      <c r="R76" s="14" t="s">
        <v>8316</v>
      </c>
      <c r="S76" s="17">
        <v>40970.875671296293</v>
      </c>
    </row>
    <row r="77" spans="1:19" x14ac:dyDescent="0.35">
      <c r="A77" s="14">
        <v>3156</v>
      </c>
      <c r="B77" s="14" t="s">
        <v>3156</v>
      </c>
      <c r="C77" s="14" t="s">
        <v>7266</v>
      </c>
      <c r="D77" s="15">
        <v>5500</v>
      </c>
      <c r="E77" s="16">
        <v>5600</v>
      </c>
      <c r="F77" s="14" t="s">
        <v>8218</v>
      </c>
      <c r="G77" s="14" t="s">
        <v>8223</v>
      </c>
      <c r="H77" s="14" t="s">
        <v>8245</v>
      </c>
      <c r="I77" s="14">
        <v>1338591144</v>
      </c>
      <c r="J77" s="14">
        <v>1335567144</v>
      </c>
      <c r="K77" s="14" t="b">
        <v>1</v>
      </c>
      <c r="L77" s="14">
        <v>89</v>
      </c>
      <c r="M77" s="14" t="b">
        <v>1</v>
      </c>
      <c r="N77" s="14" t="s">
        <v>8269</v>
      </c>
      <c r="O77" s="14">
        <v>102</v>
      </c>
      <c r="P77" s="14">
        <v>62.92</v>
      </c>
      <c r="Q77" s="14" t="s">
        <v>8315</v>
      </c>
      <c r="R77" s="14" t="s">
        <v>8316</v>
      </c>
      <c r="S77" s="17">
        <v>41026.953055555554</v>
      </c>
    </row>
    <row r="78" spans="1:19" x14ac:dyDescent="0.35">
      <c r="A78" s="14">
        <v>3157</v>
      </c>
      <c r="B78" s="14" t="s">
        <v>3157</v>
      </c>
      <c r="C78" s="14" t="s">
        <v>7267</v>
      </c>
      <c r="D78" s="15">
        <v>4000</v>
      </c>
      <c r="E78" s="16">
        <v>4040</v>
      </c>
      <c r="F78" s="14" t="s">
        <v>8218</v>
      </c>
      <c r="G78" s="14" t="s">
        <v>8223</v>
      </c>
      <c r="H78" s="14" t="s">
        <v>8245</v>
      </c>
      <c r="I78" s="14">
        <v>1405746000</v>
      </c>
      <c r="J78" s="14">
        <v>1404932105</v>
      </c>
      <c r="K78" s="14" t="b">
        <v>1</v>
      </c>
      <c r="L78" s="14">
        <v>41</v>
      </c>
      <c r="M78" s="14" t="b">
        <v>1</v>
      </c>
      <c r="N78" s="14" t="s">
        <v>8269</v>
      </c>
      <c r="O78" s="14">
        <v>101</v>
      </c>
      <c r="P78" s="14">
        <v>98.54</v>
      </c>
      <c r="Q78" s="14" t="s">
        <v>8315</v>
      </c>
      <c r="R78" s="14" t="s">
        <v>8316</v>
      </c>
      <c r="S78" s="17">
        <v>41829.788252314815</v>
      </c>
    </row>
    <row r="79" spans="1:19" x14ac:dyDescent="0.35">
      <c r="A79" s="14">
        <v>3158</v>
      </c>
      <c r="B79" s="14" t="s">
        <v>3158</v>
      </c>
      <c r="C79" s="14" t="s">
        <v>7268</v>
      </c>
      <c r="D79" s="15">
        <v>5000</v>
      </c>
      <c r="E79" s="16">
        <v>5700</v>
      </c>
      <c r="F79" s="14" t="s">
        <v>8218</v>
      </c>
      <c r="G79" s="14" t="s">
        <v>8223</v>
      </c>
      <c r="H79" s="14" t="s">
        <v>8245</v>
      </c>
      <c r="I79" s="14">
        <v>1374523752</v>
      </c>
      <c r="J79" s="14">
        <v>1371931752</v>
      </c>
      <c r="K79" s="14" t="b">
        <v>1</v>
      </c>
      <c r="L79" s="14">
        <v>69</v>
      </c>
      <c r="M79" s="14" t="b">
        <v>1</v>
      </c>
      <c r="N79" s="14" t="s">
        <v>8269</v>
      </c>
      <c r="O79" s="14">
        <v>114</v>
      </c>
      <c r="P79" s="14">
        <v>82.61</v>
      </c>
      <c r="Q79" s="14" t="s">
        <v>8315</v>
      </c>
      <c r="R79" s="14" t="s">
        <v>8316</v>
      </c>
      <c r="S79" s="17">
        <v>41447.839722222219</v>
      </c>
    </row>
    <row r="80" spans="1:19" x14ac:dyDescent="0.35">
      <c r="A80" s="14">
        <v>3159</v>
      </c>
      <c r="B80" s="14" t="s">
        <v>3159</v>
      </c>
      <c r="C80" s="14" t="s">
        <v>7269</v>
      </c>
      <c r="D80" s="15">
        <v>1500</v>
      </c>
      <c r="E80" s="16">
        <v>2002.22</v>
      </c>
      <c r="F80" s="14" t="s">
        <v>8218</v>
      </c>
      <c r="G80" s="14" t="s">
        <v>8223</v>
      </c>
      <c r="H80" s="14" t="s">
        <v>8245</v>
      </c>
      <c r="I80" s="14">
        <v>1326927600</v>
      </c>
      <c r="J80" s="14">
        <v>1323221761</v>
      </c>
      <c r="K80" s="14" t="b">
        <v>1</v>
      </c>
      <c r="L80" s="14">
        <v>52</v>
      </c>
      <c r="M80" s="14" t="b">
        <v>1</v>
      </c>
      <c r="N80" s="14" t="s">
        <v>8269</v>
      </c>
      <c r="O80" s="14">
        <v>133</v>
      </c>
      <c r="P80" s="14">
        <v>38.5</v>
      </c>
      <c r="Q80" s="14" t="s">
        <v>8315</v>
      </c>
      <c r="R80" s="14" t="s">
        <v>8316</v>
      </c>
      <c r="S80" s="17">
        <v>40884.066678240742</v>
      </c>
    </row>
    <row r="81" spans="1:19" x14ac:dyDescent="0.35">
      <c r="A81" s="14">
        <v>3160</v>
      </c>
      <c r="B81" s="14" t="s">
        <v>3160</v>
      </c>
      <c r="C81" s="14" t="s">
        <v>7270</v>
      </c>
      <c r="D81" s="15">
        <v>4500</v>
      </c>
      <c r="E81" s="16">
        <v>4569</v>
      </c>
      <c r="F81" s="14" t="s">
        <v>8218</v>
      </c>
      <c r="G81" s="14" t="s">
        <v>8223</v>
      </c>
      <c r="H81" s="14" t="s">
        <v>8245</v>
      </c>
      <c r="I81" s="14">
        <v>1407905940</v>
      </c>
      <c r="J81" s="14">
        <v>1405923687</v>
      </c>
      <c r="K81" s="14" t="b">
        <v>1</v>
      </c>
      <c r="L81" s="14">
        <v>57</v>
      </c>
      <c r="M81" s="14" t="b">
        <v>1</v>
      </c>
      <c r="N81" s="14" t="s">
        <v>8269</v>
      </c>
      <c r="O81" s="14">
        <v>102</v>
      </c>
      <c r="P81" s="14">
        <v>80.16</v>
      </c>
      <c r="Q81" s="14" t="s">
        <v>8315</v>
      </c>
      <c r="R81" s="14" t="s">
        <v>8316</v>
      </c>
      <c r="S81" s="17">
        <v>41841.26489583333</v>
      </c>
    </row>
    <row r="82" spans="1:19" x14ac:dyDescent="0.35">
      <c r="A82" s="14">
        <v>3162</v>
      </c>
      <c r="B82" s="14" t="s">
        <v>3162</v>
      </c>
      <c r="C82" s="14" t="s">
        <v>7272</v>
      </c>
      <c r="D82" s="15">
        <v>4000</v>
      </c>
      <c r="E82" s="16">
        <v>5086</v>
      </c>
      <c r="F82" s="14" t="s">
        <v>8218</v>
      </c>
      <c r="G82" s="14" t="s">
        <v>8223</v>
      </c>
      <c r="H82" s="14" t="s">
        <v>8245</v>
      </c>
      <c r="I82" s="14">
        <v>1404698400</v>
      </c>
      <c r="J82" s="14">
        <v>1402331262</v>
      </c>
      <c r="K82" s="14" t="b">
        <v>1</v>
      </c>
      <c r="L82" s="14">
        <v>63</v>
      </c>
      <c r="M82" s="14" t="b">
        <v>1</v>
      </c>
      <c r="N82" s="14" t="s">
        <v>8269</v>
      </c>
      <c r="O82" s="14">
        <v>127</v>
      </c>
      <c r="P82" s="14">
        <v>80.73</v>
      </c>
      <c r="Q82" s="14" t="s">
        <v>8315</v>
      </c>
      <c r="R82" s="14" t="s">
        <v>8316</v>
      </c>
      <c r="S82" s="17">
        <v>41799.685902777775</v>
      </c>
    </row>
    <row r="83" spans="1:19" x14ac:dyDescent="0.35">
      <c r="A83" s="14">
        <v>3163</v>
      </c>
      <c r="B83" s="14" t="s">
        <v>3163</v>
      </c>
      <c r="C83" s="14" t="s">
        <v>7273</v>
      </c>
      <c r="D83" s="15">
        <v>13000</v>
      </c>
      <c r="E83" s="16">
        <v>14450</v>
      </c>
      <c r="F83" s="14" t="s">
        <v>8218</v>
      </c>
      <c r="G83" s="14" t="s">
        <v>8223</v>
      </c>
      <c r="H83" s="14" t="s">
        <v>8245</v>
      </c>
      <c r="I83" s="14">
        <v>1402855525</v>
      </c>
      <c r="J83" s="14">
        <v>1400263525</v>
      </c>
      <c r="K83" s="14" t="b">
        <v>1</v>
      </c>
      <c r="L83" s="14">
        <v>72</v>
      </c>
      <c r="M83" s="14" t="b">
        <v>1</v>
      </c>
      <c r="N83" s="14" t="s">
        <v>8269</v>
      </c>
      <c r="O83" s="14">
        <v>111</v>
      </c>
      <c r="P83" s="14">
        <v>200.69</v>
      </c>
      <c r="Q83" s="14" t="s">
        <v>8315</v>
      </c>
      <c r="R83" s="14" t="s">
        <v>8316</v>
      </c>
      <c r="S83" s="17">
        <v>41775.753761574073</v>
      </c>
    </row>
    <row r="84" spans="1:19" x14ac:dyDescent="0.35">
      <c r="A84" s="14">
        <v>3164</v>
      </c>
      <c r="B84" s="14" t="s">
        <v>3164</v>
      </c>
      <c r="C84" s="14" t="s">
        <v>7274</v>
      </c>
      <c r="D84" s="15">
        <v>2500</v>
      </c>
      <c r="E84" s="16">
        <v>2669</v>
      </c>
      <c r="F84" s="14" t="s">
        <v>8218</v>
      </c>
      <c r="G84" s="14" t="s">
        <v>8223</v>
      </c>
      <c r="H84" s="14" t="s">
        <v>8245</v>
      </c>
      <c r="I84" s="14">
        <v>1402341615</v>
      </c>
      <c r="J84" s="14">
        <v>1399490415</v>
      </c>
      <c r="K84" s="14" t="b">
        <v>1</v>
      </c>
      <c r="L84" s="14">
        <v>71</v>
      </c>
      <c r="M84" s="14" t="b">
        <v>1</v>
      </c>
      <c r="N84" s="14" t="s">
        <v>8269</v>
      </c>
      <c r="O84" s="14">
        <v>107</v>
      </c>
      <c r="P84" s="14">
        <v>37.590000000000003</v>
      </c>
      <c r="Q84" s="14" t="s">
        <v>8315</v>
      </c>
      <c r="R84" s="14" t="s">
        <v>8316</v>
      </c>
      <c r="S84" s="17">
        <v>41766.80572916667</v>
      </c>
    </row>
    <row r="85" spans="1:19" x14ac:dyDescent="0.35">
      <c r="A85" s="14">
        <v>3165</v>
      </c>
      <c r="B85" s="14" t="s">
        <v>3165</v>
      </c>
      <c r="C85" s="14" t="s">
        <v>7275</v>
      </c>
      <c r="D85" s="15">
        <v>750</v>
      </c>
      <c r="E85" s="16">
        <v>1220</v>
      </c>
      <c r="F85" s="14" t="s">
        <v>8218</v>
      </c>
      <c r="G85" s="14" t="s">
        <v>8223</v>
      </c>
      <c r="H85" s="14" t="s">
        <v>8245</v>
      </c>
      <c r="I85" s="14">
        <v>1304395140</v>
      </c>
      <c r="J85" s="14">
        <v>1302493760</v>
      </c>
      <c r="K85" s="14" t="b">
        <v>1</v>
      </c>
      <c r="L85" s="14">
        <v>21</v>
      </c>
      <c r="M85" s="14" t="b">
        <v>1</v>
      </c>
      <c r="N85" s="14" t="s">
        <v>8269</v>
      </c>
      <c r="O85" s="14">
        <v>163</v>
      </c>
      <c r="P85" s="14">
        <v>58.1</v>
      </c>
      <c r="Q85" s="14" t="s">
        <v>8315</v>
      </c>
      <c r="R85" s="14" t="s">
        <v>8316</v>
      </c>
      <c r="S85" s="17">
        <v>40644.159259259257</v>
      </c>
    </row>
    <row r="86" spans="1:19" x14ac:dyDescent="0.35">
      <c r="A86" s="14">
        <v>3166</v>
      </c>
      <c r="B86" s="14" t="s">
        <v>3166</v>
      </c>
      <c r="C86" s="14" t="s">
        <v>7276</v>
      </c>
      <c r="D86" s="15">
        <v>35000</v>
      </c>
      <c r="E86" s="16">
        <v>56079.83</v>
      </c>
      <c r="F86" s="14" t="s">
        <v>8218</v>
      </c>
      <c r="G86" s="14" t="s">
        <v>8223</v>
      </c>
      <c r="H86" s="14" t="s">
        <v>8245</v>
      </c>
      <c r="I86" s="14">
        <v>1416988740</v>
      </c>
      <c r="J86" s="14">
        <v>1414514153</v>
      </c>
      <c r="K86" s="14" t="b">
        <v>1</v>
      </c>
      <c r="L86" s="14">
        <v>930</v>
      </c>
      <c r="M86" s="14" t="b">
        <v>1</v>
      </c>
      <c r="N86" s="14" t="s">
        <v>8269</v>
      </c>
      <c r="O86" s="14">
        <v>160</v>
      </c>
      <c r="P86" s="14">
        <v>60.3</v>
      </c>
      <c r="Q86" s="14" t="s">
        <v>8315</v>
      </c>
      <c r="R86" s="14" t="s">
        <v>8316</v>
      </c>
      <c r="S86" s="17">
        <v>41940.69158564815</v>
      </c>
    </row>
    <row r="87" spans="1:19" x14ac:dyDescent="0.35">
      <c r="A87" s="14">
        <v>3167</v>
      </c>
      <c r="B87" s="14" t="s">
        <v>3167</v>
      </c>
      <c r="C87" s="14" t="s">
        <v>7277</v>
      </c>
      <c r="D87" s="15">
        <v>3000</v>
      </c>
      <c r="E87" s="16">
        <v>3485</v>
      </c>
      <c r="F87" s="14" t="s">
        <v>8218</v>
      </c>
      <c r="G87" s="14" t="s">
        <v>8223</v>
      </c>
      <c r="H87" s="14" t="s">
        <v>8245</v>
      </c>
      <c r="I87" s="14">
        <v>1406952781</v>
      </c>
      <c r="J87" s="14">
        <v>1405743181</v>
      </c>
      <c r="K87" s="14" t="b">
        <v>1</v>
      </c>
      <c r="L87" s="14">
        <v>55</v>
      </c>
      <c r="M87" s="14" t="b">
        <v>1</v>
      </c>
      <c r="N87" s="14" t="s">
        <v>8269</v>
      </c>
      <c r="O87" s="14">
        <v>116</v>
      </c>
      <c r="P87" s="14">
        <v>63.36</v>
      </c>
      <c r="Q87" s="14" t="s">
        <v>8315</v>
      </c>
      <c r="R87" s="14" t="s">
        <v>8316</v>
      </c>
      <c r="S87" s="17">
        <v>41839.175706018519</v>
      </c>
    </row>
    <row r="88" spans="1:19" x14ac:dyDescent="0.35">
      <c r="A88" s="14">
        <v>3168</v>
      </c>
      <c r="B88" s="14" t="s">
        <v>3168</v>
      </c>
      <c r="C88" s="14" t="s">
        <v>7278</v>
      </c>
      <c r="D88" s="15">
        <v>2500</v>
      </c>
      <c r="E88" s="16">
        <v>3105</v>
      </c>
      <c r="F88" s="14" t="s">
        <v>8218</v>
      </c>
      <c r="G88" s="14" t="s">
        <v>8223</v>
      </c>
      <c r="H88" s="14" t="s">
        <v>8245</v>
      </c>
      <c r="I88" s="14">
        <v>1402696800</v>
      </c>
      <c r="J88" s="14">
        <v>1399948353</v>
      </c>
      <c r="K88" s="14" t="b">
        <v>1</v>
      </c>
      <c r="L88" s="14">
        <v>61</v>
      </c>
      <c r="M88" s="14" t="b">
        <v>1</v>
      </c>
      <c r="N88" s="14" t="s">
        <v>8269</v>
      </c>
      <c r="O88" s="14">
        <v>124</v>
      </c>
      <c r="P88" s="14">
        <v>50.9</v>
      </c>
      <c r="Q88" s="14" t="s">
        <v>8315</v>
      </c>
      <c r="R88" s="14" t="s">
        <v>8316</v>
      </c>
      <c r="S88" s="17">
        <v>41772.105937500004</v>
      </c>
    </row>
    <row r="89" spans="1:19" x14ac:dyDescent="0.35">
      <c r="A89" s="14">
        <v>3169</v>
      </c>
      <c r="B89" s="14" t="s">
        <v>3169</v>
      </c>
      <c r="C89" s="14" t="s">
        <v>7279</v>
      </c>
      <c r="D89" s="15">
        <v>8000</v>
      </c>
      <c r="E89" s="16">
        <v>8241</v>
      </c>
      <c r="F89" s="14" t="s">
        <v>8218</v>
      </c>
      <c r="G89" s="14" t="s">
        <v>8223</v>
      </c>
      <c r="H89" s="14" t="s">
        <v>8245</v>
      </c>
      <c r="I89" s="14">
        <v>1386910740</v>
      </c>
      <c r="J89" s="14">
        <v>1384364561</v>
      </c>
      <c r="K89" s="14" t="b">
        <v>1</v>
      </c>
      <c r="L89" s="14">
        <v>82</v>
      </c>
      <c r="M89" s="14" t="b">
        <v>1</v>
      </c>
      <c r="N89" s="14" t="s">
        <v>8269</v>
      </c>
      <c r="O89" s="14">
        <v>103</v>
      </c>
      <c r="P89" s="14">
        <v>100.5</v>
      </c>
      <c r="Q89" s="14" t="s">
        <v>8315</v>
      </c>
      <c r="R89" s="14" t="s">
        <v>8316</v>
      </c>
      <c r="S89" s="17">
        <v>41591.737974537034</v>
      </c>
    </row>
    <row r="90" spans="1:19" x14ac:dyDescent="0.35">
      <c r="A90" s="14">
        <v>3170</v>
      </c>
      <c r="B90" s="14" t="s">
        <v>3170</v>
      </c>
      <c r="C90" s="14" t="s">
        <v>7280</v>
      </c>
      <c r="D90" s="15">
        <v>2000</v>
      </c>
      <c r="E90" s="16">
        <v>2245</v>
      </c>
      <c r="F90" s="14" t="s">
        <v>8218</v>
      </c>
      <c r="G90" s="14" t="s">
        <v>8223</v>
      </c>
      <c r="H90" s="14" t="s">
        <v>8245</v>
      </c>
      <c r="I90" s="14">
        <v>1404273600</v>
      </c>
      <c r="J90" s="14">
        <v>1401414944</v>
      </c>
      <c r="K90" s="14" t="b">
        <v>1</v>
      </c>
      <c r="L90" s="14">
        <v>71</v>
      </c>
      <c r="M90" s="14" t="b">
        <v>1</v>
      </c>
      <c r="N90" s="14" t="s">
        <v>8269</v>
      </c>
      <c r="O90" s="14">
        <v>112</v>
      </c>
      <c r="P90" s="14">
        <v>31.62</v>
      </c>
      <c r="Q90" s="14" t="s">
        <v>8315</v>
      </c>
      <c r="R90" s="14" t="s">
        <v>8316</v>
      </c>
      <c r="S90" s="17">
        <v>41789.080370370371</v>
      </c>
    </row>
    <row r="91" spans="1:19" x14ac:dyDescent="0.35">
      <c r="A91" s="14">
        <v>3172</v>
      </c>
      <c r="B91" s="14" t="s">
        <v>3172</v>
      </c>
      <c r="C91" s="14" t="s">
        <v>7282</v>
      </c>
      <c r="D91" s="15">
        <v>2000</v>
      </c>
      <c r="E91" s="16">
        <v>2300</v>
      </c>
      <c r="F91" s="14" t="s">
        <v>8218</v>
      </c>
      <c r="G91" s="14" t="s">
        <v>8223</v>
      </c>
      <c r="H91" s="14" t="s">
        <v>8245</v>
      </c>
      <c r="I91" s="14">
        <v>1329240668</v>
      </c>
      <c r="J91" s="14">
        <v>1326648668</v>
      </c>
      <c r="K91" s="14" t="b">
        <v>1</v>
      </c>
      <c r="L91" s="14">
        <v>29</v>
      </c>
      <c r="M91" s="14" t="b">
        <v>1</v>
      </c>
      <c r="N91" s="14" t="s">
        <v>8269</v>
      </c>
      <c r="O91" s="14">
        <v>115</v>
      </c>
      <c r="P91" s="14">
        <v>79.31</v>
      </c>
      <c r="Q91" s="14" t="s">
        <v>8315</v>
      </c>
      <c r="R91" s="14" t="s">
        <v>8316</v>
      </c>
      <c r="S91" s="17">
        <v>40923.729953703703</v>
      </c>
    </row>
    <row r="92" spans="1:19" x14ac:dyDescent="0.35">
      <c r="A92" s="14">
        <v>3173</v>
      </c>
      <c r="B92" s="14" t="s">
        <v>3173</v>
      </c>
      <c r="C92" s="14" t="s">
        <v>7283</v>
      </c>
      <c r="D92" s="15">
        <v>10000</v>
      </c>
      <c r="E92" s="16">
        <v>10300</v>
      </c>
      <c r="F92" s="14" t="s">
        <v>8218</v>
      </c>
      <c r="G92" s="14" t="s">
        <v>8223</v>
      </c>
      <c r="H92" s="14" t="s">
        <v>8245</v>
      </c>
      <c r="I92" s="14">
        <v>1411765492</v>
      </c>
      <c r="J92" s="14">
        <v>1409173492</v>
      </c>
      <c r="K92" s="14" t="b">
        <v>1</v>
      </c>
      <c r="L92" s="14">
        <v>74</v>
      </c>
      <c r="M92" s="14" t="b">
        <v>1</v>
      </c>
      <c r="N92" s="14" t="s">
        <v>8269</v>
      </c>
      <c r="O92" s="14">
        <v>103</v>
      </c>
      <c r="P92" s="14">
        <v>139.19</v>
      </c>
      <c r="Q92" s="14" t="s">
        <v>8315</v>
      </c>
      <c r="R92" s="14" t="s">
        <v>8316</v>
      </c>
      <c r="S92" s="17">
        <v>41878.878379629627</v>
      </c>
    </row>
    <row r="93" spans="1:19" x14ac:dyDescent="0.35">
      <c r="A93" s="14">
        <v>3174</v>
      </c>
      <c r="B93" s="14" t="s">
        <v>3174</v>
      </c>
      <c r="C93" s="14" t="s">
        <v>7284</v>
      </c>
      <c r="D93" s="15">
        <v>3000</v>
      </c>
      <c r="E93" s="16">
        <v>3034</v>
      </c>
      <c r="F93" s="14" t="s">
        <v>8218</v>
      </c>
      <c r="G93" s="14" t="s">
        <v>8223</v>
      </c>
      <c r="H93" s="14" t="s">
        <v>8245</v>
      </c>
      <c r="I93" s="14">
        <v>1408999508</v>
      </c>
      <c r="J93" s="14">
        <v>1407789908</v>
      </c>
      <c r="K93" s="14" t="b">
        <v>1</v>
      </c>
      <c r="L93" s="14">
        <v>23</v>
      </c>
      <c r="M93" s="14" t="b">
        <v>1</v>
      </c>
      <c r="N93" s="14" t="s">
        <v>8269</v>
      </c>
      <c r="O93" s="14">
        <v>101</v>
      </c>
      <c r="P93" s="14">
        <v>131.91</v>
      </c>
      <c r="Q93" s="14" t="s">
        <v>8315</v>
      </c>
      <c r="R93" s="14" t="s">
        <v>8316</v>
      </c>
      <c r="S93" s="17">
        <v>41862.864675925928</v>
      </c>
    </row>
    <row r="94" spans="1:19" x14ac:dyDescent="0.35">
      <c r="A94" s="14">
        <v>3175</v>
      </c>
      <c r="B94" s="14" t="s">
        <v>3175</v>
      </c>
      <c r="C94" s="14" t="s">
        <v>7285</v>
      </c>
      <c r="D94" s="15">
        <v>5000</v>
      </c>
      <c r="E94" s="16">
        <v>5478</v>
      </c>
      <c r="F94" s="14" t="s">
        <v>8218</v>
      </c>
      <c r="G94" s="14" t="s">
        <v>8223</v>
      </c>
      <c r="H94" s="14" t="s">
        <v>8245</v>
      </c>
      <c r="I94" s="14">
        <v>1297977427</v>
      </c>
      <c r="J94" s="14">
        <v>1292793427</v>
      </c>
      <c r="K94" s="14" t="b">
        <v>1</v>
      </c>
      <c r="L94" s="14">
        <v>60</v>
      </c>
      <c r="M94" s="14" t="b">
        <v>1</v>
      </c>
      <c r="N94" s="14" t="s">
        <v>8269</v>
      </c>
      <c r="O94" s="14">
        <v>110</v>
      </c>
      <c r="P94" s="14">
        <v>91.3</v>
      </c>
      <c r="Q94" s="14" t="s">
        <v>8315</v>
      </c>
      <c r="R94" s="14" t="s">
        <v>8316</v>
      </c>
      <c r="S94" s="17">
        <v>40531.886886574073</v>
      </c>
    </row>
    <row r="95" spans="1:19" x14ac:dyDescent="0.35">
      <c r="A95" s="14">
        <v>3176</v>
      </c>
      <c r="B95" s="14" t="s">
        <v>3176</v>
      </c>
      <c r="C95" s="14" t="s">
        <v>7286</v>
      </c>
      <c r="D95" s="15">
        <v>1900</v>
      </c>
      <c r="E95" s="16">
        <v>2182</v>
      </c>
      <c r="F95" s="14" t="s">
        <v>8218</v>
      </c>
      <c r="G95" s="14" t="s">
        <v>8223</v>
      </c>
      <c r="H95" s="14" t="s">
        <v>8245</v>
      </c>
      <c r="I95" s="14">
        <v>1376838000</v>
      </c>
      <c r="J95" s="14">
        <v>1374531631</v>
      </c>
      <c r="K95" s="14" t="b">
        <v>1</v>
      </c>
      <c r="L95" s="14">
        <v>55</v>
      </c>
      <c r="M95" s="14" t="b">
        <v>1</v>
      </c>
      <c r="N95" s="14" t="s">
        <v>8269</v>
      </c>
      <c r="O95" s="14">
        <v>115</v>
      </c>
      <c r="P95" s="14">
        <v>39.67</v>
      </c>
      <c r="Q95" s="14" t="s">
        <v>8315</v>
      </c>
      <c r="R95" s="14" t="s">
        <v>8316</v>
      </c>
      <c r="S95" s="17">
        <v>41477.930914351848</v>
      </c>
    </row>
    <row r="96" spans="1:19" x14ac:dyDescent="0.35">
      <c r="A96" s="14">
        <v>3177</v>
      </c>
      <c r="B96" s="14" t="s">
        <v>3177</v>
      </c>
      <c r="C96" s="14" t="s">
        <v>7287</v>
      </c>
      <c r="D96" s="15">
        <v>2500</v>
      </c>
      <c r="E96" s="16">
        <v>2935</v>
      </c>
      <c r="F96" s="14" t="s">
        <v>8218</v>
      </c>
      <c r="G96" s="14" t="s">
        <v>8223</v>
      </c>
      <c r="H96" s="14" t="s">
        <v>8245</v>
      </c>
      <c r="I96" s="14">
        <v>1403366409</v>
      </c>
      <c r="J96" s="14">
        <v>1400774409</v>
      </c>
      <c r="K96" s="14" t="b">
        <v>1</v>
      </c>
      <c r="L96" s="14">
        <v>51</v>
      </c>
      <c r="M96" s="14" t="b">
        <v>1</v>
      </c>
      <c r="N96" s="14" t="s">
        <v>8269</v>
      </c>
      <c r="O96" s="14">
        <v>117</v>
      </c>
      <c r="P96" s="14">
        <v>57.55</v>
      </c>
      <c r="Q96" s="14" t="s">
        <v>8315</v>
      </c>
      <c r="R96" s="14" t="s">
        <v>8316</v>
      </c>
      <c r="S96" s="17">
        <v>41781.666770833333</v>
      </c>
    </row>
    <row r="97" spans="1:19" x14ac:dyDescent="0.35">
      <c r="A97" s="14">
        <v>3179</v>
      </c>
      <c r="B97" s="14" t="s">
        <v>3179</v>
      </c>
      <c r="C97" s="14" t="s">
        <v>7289</v>
      </c>
      <c r="D97" s="15">
        <v>4200</v>
      </c>
      <c r="E97" s="16">
        <v>4794.82</v>
      </c>
      <c r="F97" s="14" t="s">
        <v>8218</v>
      </c>
      <c r="G97" s="14" t="s">
        <v>8223</v>
      </c>
      <c r="H97" s="14" t="s">
        <v>8245</v>
      </c>
      <c r="I97" s="14">
        <v>1367859071</v>
      </c>
      <c r="J97" s="14">
        <v>1365699071</v>
      </c>
      <c r="K97" s="14" t="b">
        <v>1</v>
      </c>
      <c r="L97" s="14">
        <v>62</v>
      </c>
      <c r="M97" s="14" t="b">
        <v>1</v>
      </c>
      <c r="N97" s="14" t="s">
        <v>8269</v>
      </c>
      <c r="O97" s="14">
        <v>114</v>
      </c>
      <c r="P97" s="14">
        <v>77.34</v>
      </c>
      <c r="Q97" s="14" t="s">
        <v>8315</v>
      </c>
      <c r="R97" s="14" t="s">
        <v>8316</v>
      </c>
      <c r="S97" s="17">
        <v>41375.702210648145</v>
      </c>
    </row>
    <row r="98" spans="1:19" x14ac:dyDescent="0.35">
      <c r="A98" s="14">
        <v>3182</v>
      </c>
      <c r="B98" s="14" t="s">
        <v>3182</v>
      </c>
      <c r="C98" s="14" t="s">
        <v>7292</v>
      </c>
      <c r="D98" s="15">
        <v>7000</v>
      </c>
      <c r="E98" s="16">
        <v>7062</v>
      </c>
      <c r="F98" s="14" t="s">
        <v>8218</v>
      </c>
      <c r="G98" s="14" t="s">
        <v>8223</v>
      </c>
      <c r="H98" s="14" t="s">
        <v>8245</v>
      </c>
      <c r="I98" s="14">
        <v>1328029200</v>
      </c>
      <c r="J98" s="14">
        <v>1323211621</v>
      </c>
      <c r="K98" s="14" t="b">
        <v>1</v>
      </c>
      <c r="L98" s="14">
        <v>151</v>
      </c>
      <c r="M98" s="14" t="b">
        <v>1</v>
      </c>
      <c r="N98" s="14" t="s">
        <v>8269</v>
      </c>
      <c r="O98" s="14">
        <v>101</v>
      </c>
      <c r="P98" s="14">
        <v>46.77</v>
      </c>
      <c r="Q98" s="14" t="s">
        <v>8315</v>
      </c>
      <c r="R98" s="14" t="s">
        <v>8316</v>
      </c>
      <c r="S98" s="17">
        <v>40883.949317129627</v>
      </c>
    </row>
    <row r="99" spans="1:19" x14ac:dyDescent="0.35">
      <c r="A99" s="14">
        <v>3183</v>
      </c>
      <c r="B99" s="14" t="s">
        <v>3183</v>
      </c>
      <c r="C99" s="14" t="s">
        <v>7293</v>
      </c>
      <c r="D99" s="15">
        <v>2500</v>
      </c>
      <c r="E99" s="16">
        <v>2725</v>
      </c>
      <c r="F99" s="14" t="s">
        <v>8218</v>
      </c>
      <c r="G99" s="14" t="s">
        <v>8223</v>
      </c>
      <c r="H99" s="14" t="s">
        <v>8245</v>
      </c>
      <c r="I99" s="14">
        <v>1377284669</v>
      </c>
      <c r="J99" s="14">
        <v>1375729469</v>
      </c>
      <c r="K99" s="14" t="b">
        <v>1</v>
      </c>
      <c r="L99" s="14">
        <v>68</v>
      </c>
      <c r="M99" s="14" t="b">
        <v>1</v>
      </c>
      <c r="N99" s="14" t="s">
        <v>8269</v>
      </c>
      <c r="O99" s="14">
        <v>109</v>
      </c>
      <c r="P99" s="14">
        <v>40.07</v>
      </c>
      <c r="Q99" s="14" t="s">
        <v>8315</v>
      </c>
      <c r="R99" s="14" t="s">
        <v>8316</v>
      </c>
      <c r="S99" s="17">
        <v>41491.79478009259</v>
      </c>
    </row>
    <row r="100" spans="1:19" x14ac:dyDescent="0.35">
      <c r="A100" s="14">
        <v>3184</v>
      </c>
      <c r="B100" s="14" t="s">
        <v>3184</v>
      </c>
      <c r="C100" s="14" t="s">
        <v>7294</v>
      </c>
      <c r="D100" s="15">
        <v>4300</v>
      </c>
      <c r="E100" s="16">
        <v>4610</v>
      </c>
      <c r="F100" s="14" t="s">
        <v>8218</v>
      </c>
      <c r="G100" s="14" t="s">
        <v>8223</v>
      </c>
      <c r="H100" s="14" t="s">
        <v>8245</v>
      </c>
      <c r="I100" s="14">
        <v>1404258631</v>
      </c>
      <c r="J100" s="14">
        <v>1401666631</v>
      </c>
      <c r="K100" s="14" t="b">
        <v>1</v>
      </c>
      <c r="L100" s="14">
        <v>46</v>
      </c>
      <c r="M100" s="14" t="b">
        <v>1</v>
      </c>
      <c r="N100" s="14" t="s">
        <v>8269</v>
      </c>
      <c r="O100" s="14">
        <v>107</v>
      </c>
      <c r="P100" s="14">
        <v>100.22</v>
      </c>
      <c r="Q100" s="14" t="s">
        <v>8315</v>
      </c>
      <c r="R100" s="14" t="s">
        <v>8316</v>
      </c>
      <c r="S100" s="17">
        <v>41791.993414351848</v>
      </c>
    </row>
    <row r="101" spans="1:19" x14ac:dyDescent="0.35">
      <c r="A101" s="14">
        <v>3187</v>
      </c>
      <c r="B101" s="14" t="s">
        <v>3187</v>
      </c>
      <c r="C101" s="14" t="s">
        <v>7297</v>
      </c>
      <c r="D101" s="15">
        <v>15000</v>
      </c>
      <c r="E101" s="16">
        <v>17444</v>
      </c>
      <c r="F101" s="14" t="s">
        <v>8218</v>
      </c>
      <c r="G101" s="14" t="s">
        <v>8223</v>
      </c>
      <c r="H101" s="14" t="s">
        <v>8245</v>
      </c>
      <c r="I101" s="14">
        <v>1407167973</v>
      </c>
      <c r="J101" s="14">
        <v>1405439973</v>
      </c>
      <c r="K101" s="14" t="b">
        <v>1</v>
      </c>
      <c r="L101" s="14">
        <v>244</v>
      </c>
      <c r="M101" s="14" t="b">
        <v>1</v>
      </c>
      <c r="N101" s="14" t="s">
        <v>8269</v>
      </c>
      <c r="O101" s="14">
        <v>116</v>
      </c>
      <c r="P101" s="14">
        <v>71.489999999999995</v>
      </c>
      <c r="Q101" s="14" t="s">
        <v>8315</v>
      </c>
      <c r="R101" s="14" t="s">
        <v>8316</v>
      </c>
      <c r="S101" s="17">
        <v>41835.666354166664</v>
      </c>
    </row>
    <row r="102" spans="1:19" x14ac:dyDescent="0.35">
      <c r="A102" s="14">
        <v>3208</v>
      </c>
      <c r="B102" s="14" t="s">
        <v>3208</v>
      </c>
      <c r="C102" s="14" t="s">
        <v>7318</v>
      </c>
      <c r="D102" s="15">
        <v>5000</v>
      </c>
      <c r="E102" s="16">
        <v>5175</v>
      </c>
      <c r="F102" s="14" t="s">
        <v>8218</v>
      </c>
      <c r="G102" s="14" t="s">
        <v>8223</v>
      </c>
      <c r="H102" s="14" t="s">
        <v>8245</v>
      </c>
      <c r="I102" s="14">
        <v>1406557877</v>
      </c>
      <c r="J102" s="14">
        <v>1404743477</v>
      </c>
      <c r="K102" s="14" t="b">
        <v>1</v>
      </c>
      <c r="L102" s="14">
        <v>82</v>
      </c>
      <c r="M102" s="14" t="b">
        <v>1</v>
      </c>
      <c r="N102" s="14" t="s">
        <v>8269</v>
      </c>
      <c r="O102" s="14">
        <v>104</v>
      </c>
      <c r="P102" s="14">
        <v>63.11</v>
      </c>
      <c r="Q102" s="14" t="s">
        <v>8315</v>
      </c>
      <c r="R102" s="14" t="s">
        <v>8316</v>
      </c>
      <c r="S102" s="17">
        <v>41827.605057870373</v>
      </c>
    </row>
    <row r="103" spans="1:19" x14ac:dyDescent="0.35">
      <c r="A103" s="14">
        <v>3209</v>
      </c>
      <c r="B103" s="14" t="s">
        <v>3209</v>
      </c>
      <c r="C103" s="14" t="s">
        <v>7319</v>
      </c>
      <c r="D103" s="15">
        <v>9500</v>
      </c>
      <c r="E103" s="16">
        <v>11335.7</v>
      </c>
      <c r="F103" s="14" t="s">
        <v>8218</v>
      </c>
      <c r="G103" s="14" t="s">
        <v>8223</v>
      </c>
      <c r="H103" s="14" t="s">
        <v>8245</v>
      </c>
      <c r="I103" s="14">
        <v>1403305200</v>
      </c>
      <c r="J103" s="14">
        <v>1400512658</v>
      </c>
      <c r="K103" s="14" t="b">
        <v>1</v>
      </c>
      <c r="L103" s="14">
        <v>226</v>
      </c>
      <c r="M103" s="14" t="b">
        <v>1</v>
      </c>
      <c r="N103" s="14" t="s">
        <v>8269</v>
      </c>
      <c r="O103" s="14">
        <v>119</v>
      </c>
      <c r="P103" s="14">
        <v>50.16</v>
      </c>
      <c r="Q103" s="14" t="s">
        <v>8315</v>
      </c>
      <c r="R103" s="14" t="s">
        <v>8316</v>
      </c>
      <c r="S103" s="17">
        <v>41778.637245370373</v>
      </c>
    </row>
    <row r="104" spans="1:19" x14ac:dyDescent="0.35">
      <c r="A104" s="14">
        <v>3210</v>
      </c>
      <c r="B104" s="14" t="s">
        <v>3210</v>
      </c>
      <c r="C104" s="14" t="s">
        <v>7320</v>
      </c>
      <c r="D104" s="15">
        <v>3000</v>
      </c>
      <c r="E104" s="16">
        <v>3773</v>
      </c>
      <c r="F104" s="14" t="s">
        <v>8218</v>
      </c>
      <c r="G104" s="14" t="s">
        <v>8223</v>
      </c>
      <c r="H104" s="14" t="s">
        <v>8245</v>
      </c>
      <c r="I104" s="14">
        <v>1338523140</v>
      </c>
      <c r="J104" s="14">
        <v>1334442519</v>
      </c>
      <c r="K104" s="14" t="b">
        <v>1</v>
      </c>
      <c r="L104" s="14">
        <v>60</v>
      </c>
      <c r="M104" s="14" t="b">
        <v>1</v>
      </c>
      <c r="N104" s="14" t="s">
        <v>8269</v>
      </c>
      <c r="O104" s="14">
        <v>126</v>
      </c>
      <c r="P104" s="14">
        <v>62.88</v>
      </c>
      <c r="Q104" s="14" t="s">
        <v>8315</v>
      </c>
      <c r="R104" s="14" t="s">
        <v>8316</v>
      </c>
      <c r="S104" s="17">
        <v>41013.936562499999</v>
      </c>
    </row>
    <row r="105" spans="1:19" x14ac:dyDescent="0.35">
      <c r="A105" s="14">
        <v>3211</v>
      </c>
      <c r="B105" s="14" t="s">
        <v>3211</v>
      </c>
      <c r="C105" s="14" t="s">
        <v>7321</v>
      </c>
      <c r="D105" s="15">
        <v>23000</v>
      </c>
      <c r="E105" s="16">
        <v>27541</v>
      </c>
      <c r="F105" s="14" t="s">
        <v>8218</v>
      </c>
      <c r="G105" s="14" t="s">
        <v>8223</v>
      </c>
      <c r="H105" s="14" t="s">
        <v>8245</v>
      </c>
      <c r="I105" s="14">
        <v>1408068000</v>
      </c>
      <c r="J105" s="14">
        <v>1405346680</v>
      </c>
      <c r="K105" s="14" t="b">
        <v>1</v>
      </c>
      <c r="L105" s="14">
        <v>322</v>
      </c>
      <c r="M105" s="14" t="b">
        <v>1</v>
      </c>
      <c r="N105" s="14" t="s">
        <v>8269</v>
      </c>
      <c r="O105" s="14">
        <v>120</v>
      </c>
      <c r="P105" s="14">
        <v>85.53</v>
      </c>
      <c r="Q105" s="14" t="s">
        <v>8315</v>
      </c>
      <c r="R105" s="14" t="s">
        <v>8316</v>
      </c>
      <c r="S105" s="17">
        <v>41834.586574074077</v>
      </c>
    </row>
    <row r="106" spans="1:19" x14ac:dyDescent="0.35">
      <c r="A106" s="14">
        <v>3212</v>
      </c>
      <c r="B106" s="14" t="s">
        <v>3212</v>
      </c>
      <c r="C106" s="14" t="s">
        <v>7322</v>
      </c>
      <c r="D106" s="15">
        <v>4000</v>
      </c>
      <c r="E106" s="16">
        <v>5050</v>
      </c>
      <c r="F106" s="14" t="s">
        <v>8218</v>
      </c>
      <c r="G106" s="14" t="s">
        <v>8223</v>
      </c>
      <c r="H106" s="14" t="s">
        <v>8245</v>
      </c>
      <c r="I106" s="14">
        <v>1407524751</v>
      </c>
      <c r="J106" s="14">
        <v>1404932751</v>
      </c>
      <c r="K106" s="14" t="b">
        <v>1</v>
      </c>
      <c r="L106" s="14">
        <v>94</v>
      </c>
      <c r="M106" s="14" t="b">
        <v>1</v>
      </c>
      <c r="N106" s="14" t="s">
        <v>8269</v>
      </c>
      <c r="O106" s="14">
        <v>126</v>
      </c>
      <c r="P106" s="14">
        <v>53.72</v>
      </c>
      <c r="Q106" s="14" t="s">
        <v>8315</v>
      </c>
      <c r="R106" s="14" t="s">
        <v>8316</v>
      </c>
      <c r="S106" s="17">
        <v>41829.795729166668</v>
      </c>
    </row>
    <row r="107" spans="1:19" x14ac:dyDescent="0.35">
      <c r="A107" s="14">
        <v>3215</v>
      </c>
      <c r="B107" s="14" t="s">
        <v>3215</v>
      </c>
      <c r="C107" s="14" t="s">
        <v>7325</v>
      </c>
      <c r="D107" s="15">
        <v>35000</v>
      </c>
      <c r="E107" s="16">
        <v>35123</v>
      </c>
      <c r="F107" s="14" t="s">
        <v>8218</v>
      </c>
      <c r="G107" s="14" t="s">
        <v>8223</v>
      </c>
      <c r="H107" s="14" t="s">
        <v>8245</v>
      </c>
      <c r="I107" s="14">
        <v>1441857540</v>
      </c>
      <c r="J107" s="14">
        <v>1438617471</v>
      </c>
      <c r="K107" s="14" t="b">
        <v>1</v>
      </c>
      <c r="L107" s="14">
        <v>134</v>
      </c>
      <c r="M107" s="14" t="b">
        <v>1</v>
      </c>
      <c r="N107" s="14" t="s">
        <v>8269</v>
      </c>
      <c r="O107" s="14">
        <v>100</v>
      </c>
      <c r="P107" s="14">
        <v>262.11</v>
      </c>
      <c r="Q107" s="14" t="s">
        <v>8315</v>
      </c>
      <c r="R107" s="14" t="s">
        <v>8316</v>
      </c>
      <c r="S107" s="17">
        <v>42219.665173611109</v>
      </c>
    </row>
    <row r="108" spans="1:19" x14ac:dyDescent="0.35">
      <c r="A108" s="14">
        <v>3217</v>
      </c>
      <c r="B108" s="14" t="s">
        <v>3217</v>
      </c>
      <c r="C108" s="14" t="s">
        <v>7327</v>
      </c>
      <c r="D108" s="15">
        <v>4500</v>
      </c>
      <c r="E108" s="16">
        <v>5221</v>
      </c>
      <c r="F108" s="14" t="s">
        <v>8218</v>
      </c>
      <c r="G108" s="14" t="s">
        <v>8223</v>
      </c>
      <c r="H108" s="14" t="s">
        <v>8245</v>
      </c>
      <c r="I108" s="14">
        <v>1478264784</v>
      </c>
      <c r="J108" s="14">
        <v>1475672784</v>
      </c>
      <c r="K108" s="14" t="b">
        <v>1</v>
      </c>
      <c r="L108" s="14">
        <v>104</v>
      </c>
      <c r="M108" s="14" t="b">
        <v>1</v>
      </c>
      <c r="N108" s="14" t="s">
        <v>8269</v>
      </c>
      <c r="O108" s="14">
        <v>116</v>
      </c>
      <c r="P108" s="14">
        <v>50.2</v>
      </c>
      <c r="Q108" s="14" t="s">
        <v>8315</v>
      </c>
      <c r="R108" s="14" t="s">
        <v>8316</v>
      </c>
      <c r="S108" s="17">
        <v>42648.546111111107</v>
      </c>
    </row>
    <row r="109" spans="1:19" x14ac:dyDescent="0.35">
      <c r="A109" s="14">
        <v>3219</v>
      </c>
      <c r="B109" s="14" t="s">
        <v>3219</v>
      </c>
      <c r="C109" s="14" t="s">
        <v>7329</v>
      </c>
      <c r="D109" s="15">
        <v>20000</v>
      </c>
      <c r="E109" s="16">
        <v>20022</v>
      </c>
      <c r="F109" s="14" t="s">
        <v>8218</v>
      </c>
      <c r="G109" s="14" t="s">
        <v>8223</v>
      </c>
      <c r="H109" s="14" t="s">
        <v>8245</v>
      </c>
      <c r="I109" s="14">
        <v>1427063747</v>
      </c>
      <c r="J109" s="14">
        <v>1424043347</v>
      </c>
      <c r="K109" s="14" t="b">
        <v>1</v>
      </c>
      <c r="L109" s="14">
        <v>119</v>
      </c>
      <c r="M109" s="14" t="b">
        <v>1</v>
      </c>
      <c r="N109" s="14" t="s">
        <v>8269</v>
      </c>
      <c r="O109" s="14">
        <v>100</v>
      </c>
      <c r="P109" s="14">
        <v>168.25</v>
      </c>
      <c r="Q109" s="14" t="s">
        <v>8315</v>
      </c>
      <c r="R109" s="14" t="s">
        <v>8316</v>
      </c>
      <c r="S109" s="17">
        <v>42050.983182870375</v>
      </c>
    </row>
    <row r="110" spans="1:19" x14ac:dyDescent="0.35">
      <c r="A110" s="14">
        <v>3220</v>
      </c>
      <c r="B110" s="14" t="s">
        <v>3220</v>
      </c>
      <c r="C110" s="14" t="s">
        <v>7330</v>
      </c>
      <c r="D110" s="15">
        <v>15000</v>
      </c>
      <c r="E110" s="16">
        <v>15126</v>
      </c>
      <c r="F110" s="14" t="s">
        <v>8218</v>
      </c>
      <c r="G110" s="14" t="s">
        <v>8223</v>
      </c>
      <c r="H110" s="14" t="s">
        <v>8245</v>
      </c>
      <c r="I110" s="14">
        <v>1489352400</v>
      </c>
      <c r="J110" s="14">
        <v>1486411204</v>
      </c>
      <c r="K110" s="14" t="b">
        <v>1</v>
      </c>
      <c r="L110" s="14">
        <v>59</v>
      </c>
      <c r="M110" s="14" t="b">
        <v>1</v>
      </c>
      <c r="N110" s="14" t="s">
        <v>8269</v>
      </c>
      <c r="O110" s="14">
        <v>101</v>
      </c>
      <c r="P110" s="14">
        <v>256.37</v>
      </c>
      <c r="Q110" s="14" t="s">
        <v>8315</v>
      </c>
      <c r="R110" s="14" t="s">
        <v>8316</v>
      </c>
      <c r="S110" s="17">
        <v>42772.833379629628</v>
      </c>
    </row>
    <row r="111" spans="1:19" x14ac:dyDescent="0.35">
      <c r="A111" s="14">
        <v>3222</v>
      </c>
      <c r="B111" s="14" t="s">
        <v>3222</v>
      </c>
      <c r="C111" s="14" t="s">
        <v>7332</v>
      </c>
      <c r="D111" s="15">
        <v>2500</v>
      </c>
      <c r="E111" s="16">
        <v>3120</v>
      </c>
      <c r="F111" s="14" t="s">
        <v>8218</v>
      </c>
      <c r="G111" s="14" t="s">
        <v>8223</v>
      </c>
      <c r="H111" s="14" t="s">
        <v>8245</v>
      </c>
      <c r="I111" s="14">
        <v>1445722140</v>
      </c>
      <c r="J111" s="14">
        <v>1443016697</v>
      </c>
      <c r="K111" s="14" t="b">
        <v>1</v>
      </c>
      <c r="L111" s="14">
        <v>84</v>
      </c>
      <c r="M111" s="14" t="b">
        <v>1</v>
      </c>
      <c r="N111" s="14" t="s">
        <v>8269</v>
      </c>
      <c r="O111" s="14">
        <v>125</v>
      </c>
      <c r="P111" s="14">
        <v>37.14</v>
      </c>
      <c r="Q111" s="14" t="s">
        <v>8315</v>
      </c>
      <c r="R111" s="14" t="s">
        <v>8316</v>
      </c>
      <c r="S111" s="17">
        <v>42270.582141203704</v>
      </c>
    </row>
    <row r="112" spans="1:19" x14ac:dyDescent="0.35">
      <c r="A112" s="14">
        <v>3223</v>
      </c>
      <c r="B112" s="14" t="s">
        <v>3223</v>
      </c>
      <c r="C112" s="14" t="s">
        <v>7333</v>
      </c>
      <c r="D112" s="15">
        <v>3100</v>
      </c>
      <c r="E112" s="16">
        <v>3395</v>
      </c>
      <c r="F112" s="14" t="s">
        <v>8218</v>
      </c>
      <c r="G112" s="14" t="s">
        <v>8223</v>
      </c>
      <c r="H112" s="14" t="s">
        <v>8245</v>
      </c>
      <c r="I112" s="14">
        <v>1440100976</v>
      </c>
      <c r="J112" s="14">
        <v>1437508976</v>
      </c>
      <c r="K112" s="14" t="b">
        <v>1</v>
      </c>
      <c r="L112" s="14">
        <v>74</v>
      </c>
      <c r="M112" s="14" t="b">
        <v>1</v>
      </c>
      <c r="N112" s="14" t="s">
        <v>8269</v>
      </c>
      <c r="O112" s="14">
        <v>110</v>
      </c>
      <c r="P112" s="14">
        <v>45.88</v>
      </c>
      <c r="Q112" s="14" t="s">
        <v>8315</v>
      </c>
      <c r="R112" s="14" t="s">
        <v>8316</v>
      </c>
      <c r="S112" s="17">
        <v>42206.835370370376</v>
      </c>
    </row>
    <row r="113" spans="1:19" x14ac:dyDescent="0.35">
      <c r="A113" s="14">
        <v>3224</v>
      </c>
      <c r="B113" s="14" t="s">
        <v>3224</v>
      </c>
      <c r="C113" s="14" t="s">
        <v>7334</v>
      </c>
      <c r="D113" s="15">
        <v>30000</v>
      </c>
      <c r="E113" s="16">
        <v>30610</v>
      </c>
      <c r="F113" s="14" t="s">
        <v>8218</v>
      </c>
      <c r="G113" s="14" t="s">
        <v>8223</v>
      </c>
      <c r="H113" s="14" t="s">
        <v>8245</v>
      </c>
      <c r="I113" s="14">
        <v>1484024400</v>
      </c>
      <c r="J113" s="14">
        <v>1479932713</v>
      </c>
      <c r="K113" s="14" t="b">
        <v>1</v>
      </c>
      <c r="L113" s="14">
        <v>216</v>
      </c>
      <c r="M113" s="14" t="b">
        <v>1</v>
      </c>
      <c r="N113" s="14" t="s">
        <v>8269</v>
      </c>
      <c r="O113" s="14">
        <v>102</v>
      </c>
      <c r="P113" s="14">
        <v>141.71</v>
      </c>
      <c r="Q113" s="14" t="s">
        <v>8315</v>
      </c>
      <c r="R113" s="14" t="s">
        <v>8316</v>
      </c>
      <c r="S113" s="17">
        <v>42697.850844907407</v>
      </c>
    </row>
    <row r="114" spans="1:19" x14ac:dyDescent="0.35">
      <c r="A114" s="14">
        <v>3225</v>
      </c>
      <c r="B114" s="14" t="s">
        <v>3225</v>
      </c>
      <c r="C114" s="14" t="s">
        <v>7335</v>
      </c>
      <c r="D114" s="15">
        <v>2000</v>
      </c>
      <c r="E114" s="16">
        <v>2047</v>
      </c>
      <c r="F114" s="14" t="s">
        <v>8218</v>
      </c>
      <c r="G114" s="14" t="s">
        <v>8223</v>
      </c>
      <c r="H114" s="14" t="s">
        <v>8245</v>
      </c>
      <c r="I114" s="14">
        <v>1464987600</v>
      </c>
      <c r="J114" s="14">
        <v>1463145938</v>
      </c>
      <c r="K114" s="14" t="b">
        <v>1</v>
      </c>
      <c r="L114" s="14">
        <v>39</v>
      </c>
      <c r="M114" s="14" t="b">
        <v>1</v>
      </c>
      <c r="N114" s="14" t="s">
        <v>8269</v>
      </c>
      <c r="O114" s="14">
        <v>102</v>
      </c>
      <c r="P114" s="14">
        <v>52.49</v>
      </c>
      <c r="Q114" s="14" t="s">
        <v>8315</v>
      </c>
      <c r="R114" s="14" t="s">
        <v>8316</v>
      </c>
      <c r="S114" s="17">
        <v>42503.559467592597</v>
      </c>
    </row>
    <row r="115" spans="1:19" x14ac:dyDescent="0.35">
      <c r="A115" s="14">
        <v>3228</v>
      </c>
      <c r="B115" s="14" t="s">
        <v>3228</v>
      </c>
      <c r="C115" s="14" t="s">
        <v>7338</v>
      </c>
      <c r="D115" s="15">
        <v>7000</v>
      </c>
      <c r="E115" s="16">
        <v>7164</v>
      </c>
      <c r="F115" s="14" t="s">
        <v>8218</v>
      </c>
      <c r="G115" s="14" t="s">
        <v>8223</v>
      </c>
      <c r="H115" s="14" t="s">
        <v>8245</v>
      </c>
      <c r="I115" s="14">
        <v>1450328340</v>
      </c>
      <c r="J115" s="14">
        <v>1447606884</v>
      </c>
      <c r="K115" s="14" t="b">
        <v>1</v>
      </c>
      <c r="L115" s="14">
        <v>37</v>
      </c>
      <c r="M115" s="14" t="b">
        <v>1</v>
      </c>
      <c r="N115" s="14" t="s">
        <v>8269</v>
      </c>
      <c r="O115" s="14">
        <v>102</v>
      </c>
      <c r="P115" s="14">
        <v>193.62</v>
      </c>
      <c r="Q115" s="14" t="s">
        <v>8315</v>
      </c>
      <c r="R115" s="14" t="s">
        <v>8316</v>
      </c>
      <c r="S115" s="17">
        <v>42323.70930555556</v>
      </c>
    </row>
    <row r="116" spans="1:19" x14ac:dyDescent="0.35">
      <c r="A116" s="14">
        <v>3229</v>
      </c>
      <c r="B116" s="14" t="s">
        <v>3229</v>
      </c>
      <c r="C116" s="14" t="s">
        <v>7339</v>
      </c>
      <c r="D116" s="15">
        <v>20000</v>
      </c>
      <c r="E116" s="16">
        <v>21573</v>
      </c>
      <c r="F116" s="14" t="s">
        <v>8218</v>
      </c>
      <c r="G116" s="14" t="s">
        <v>8223</v>
      </c>
      <c r="H116" s="14" t="s">
        <v>8245</v>
      </c>
      <c r="I116" s="14">
        <v>1416470398</v>
      </c>
      <c r="J116" s="14">
        <v>1413874798</v>
      </c>
      <c r="K116" s="14" t="b">
        <v>1</v>
      </c>
      <c r="L116" s="14">
        <v>202</v>
      </c>
      <c r="M116" s="14" t="b">
        <v>1</v>
      </c>
      <c r="N116" s="14" t="s">
        <v>8269</v>
      </c>
      <c r="O116" s="14">
        <v>108</v>
      </c>
      <c r="P116" s="14">
        <v>106.8</v>
      </c>
      <c r="Q116" s="14" t="s">
        <v>8315</v>
      </c>
      <c r="R116" s="14" t="s">
        <v>8316</v>
      </c>
      <c r="S116" s="17">
        <v>41933.291643518518</v>
      </c>
    </row>
    <row r="117" spans="1:19" x14ac:dyDescent="0.35">
      <c r="A117" s="14">
        <v>3230</v>
      </c>
      <c r="B117" s="14" t="s">
        <v>3230</v>
      </c>
      <c r="C117" s="14" t="s">
        <v>7340</v>
      </c>
      <c r="D117" s="15">
        <v>2600</v>
      </c>
      <c r="E117" s="16">
        <v>2857</v>
      </c>
      <c r="F117" s="14" t="s">
        <v>8218</v>
      </c>
      <c r="G117" s="14" t="s">
        <v>8223</v>
      </c>
      <c r="H117" s="14" t="s">
        <v>8245</v>
      </c>
      <c r="I117" s="14">
        <v>1412135940</v>
      </c>
      <c r="J117" s="14">
        <v>1410840126</v>
      </c>
      <c r="K117" s="14" t="b">
        <v>1</v>
      </c>
      <c r="L117" s="14">
        <v>37</v>
      </c>
      <c r="M117" s="14" t="b">
        <v>1</v>
      </c>
      <c r="N117" s="14" t="s">
        <v>8269</v>
      </c>
      <c r="O117" s="14">
        <v>110</v>
      </c>
      <c r="P117" s="14">
        <v>77.22</v>
      </c>
      <c r="Q117" s="14" t="s">
        <v>8315</v>
      </c>
      <c r="R117" s="14" t="s">
        <v>8316</v>
      </c>
      <c r="S117" s="17">
        <v>41898.168125000004</v>
      </c>
    </row>
    <row r="118" spans="1:19" x14ac:dyDescent="0.35">
      <c r="A118" s="14">
        <v>3231</v>
      </c>
      <c r="B118" s="14" t="s">
        <v>3231</v>
      </c>
      <c r="C118" s="14" t="s">
        <v>7341</v>
      </c>
      <c r="D118" s="15">
        <v>1000</v>
      </c>
      <c r="E118" s="16">
        <v>1610</v>
      </c>
      <c r="F118" s="14" t="s">
        <v>8218</v>
      </c>
      <c r="G118" s="14" t="s">
        <v>8223</v>
      </c>
      <c r="H118" s="14" t="s">
        <v>8245</v>
      </c>
      <c r="I118" s="14">
        <v>1460846347</v>
      </c>
      <c r="J118" s="14">
        <v>1458254347</v>
      </c>
      <c r="K118" s="14" t="b">
        <v>0</v>
      </c>
      <c r="L118" s="14">
        <v>28</v>
      </c>
      <c r="M118" s="14" t="b">
        <v>1</v>
      </c>
      <c r="N118" s="14" t="s">
        <v>8269</v>
      </c>
      <c r="O118" s="14">
        <v>161</v>
      </c>
      <c r="P118" s="14">
        <v>57.5</v>
      </c>
      <c r="Q118" s="14" t="s">
        <v>8315</v>
      </c>
      <c r="R118" s="14" t="s">
        <v>8316</v>
      </c>
      <c r="S118" s="17">
        <v>42446.943831018521</v>
      </c>
    </row>
    <row r="119" spans="1:19" x14ac:dyDescent="0.35">
      <c r="A119" s="14">
        <v>3232</v>
      </c>
      <c r="B119" s="14" t="s">
        <v>3232</v>
      </c>
      <c r="C119" s="14" t="s">
        <v>7342</v>
      </c>
      <c r="D119" s="15">
        <v>1000</v>
      </c>
      <c r="E119" s="16">
        <v>1312</v>
      </c>
      <c r="F119" s="14" t="s">
        <v>8218</v>
      </c>
      <c r="G119" s="14" t="s">
        <v>8223</v>
      </c>
      <c r="H119" s="14" t="s">
        <v>8245</v>
      </c>
      <c r="I119" s="14">
        <v>1462334340</v>
      </c>
      <c r="J119" s="14">
        <v>1459711917</v>
      </c>
      <c r="K119" s="14" t="b">
        <v>1</v>
      </c>
      <c r="L119" s="14">
        <v>26</v>
      </c>
      <c r="M119" s="14" t="b">
        <v>1</v>
      </c>
      <c r="N119" s="14" t="s">
        <v>8269</v>
      </c>
      <c r="O119" s="14">
        <v>131</v>
      </c>
      <c r="P119" s="14">
        <v>50.46</v>
      </c>
      <c r="Q119" s="14" t="s">
        <v>8315</v>
      </c>
      <c r="R119" s="14" t="s">
        <v>8316</v>
      </c>
      <c r="S119" s="17">
        <v>42463.81385416667</v>
      </c>
    </row>
    <row r="120" spans="1:19" x14ac:dyDescent="0.35">
      <c r="A120" s="14">
        <v>3233</v>
      </c>
      <c r="B120" s="14" t="s">
        <v>3233</v>
      </c>
      <c r="C120" s="14" t="s">
        <v>7343</v>
      </c>
      <c r="D120" s="15">
        <v>5000</v>
      </c>
      <c r="E120" s="16">
        <v>5940</v>
      </c>
      <c r="F120" s="14" t="s">
        <v>8218</v>
      </c>
      <c r="G120" s="14" t="s">
        <v>8223</v>
      </c>
      <c r="H120" s="14" t="s">
        <v>8245</v>
      </c>
      <c r="I120" s="14">
        <v>1488482355</v>
      </c>
      <c r="J120" s="14">
        <v>1485890355</v>
      </c>
      <c r="K120" s="14" t="b">
        <v>0</v>
      </c>
      <c r="L120" s="14">
        <v>61</v>
      </c>
      <c r="M120" s="14" t="b">
        <v>1</v>
      </c>
      <c r="N120" s="14" t="s">
        <v>8269</v>
      </c>
      <c r="O120" s="14">
        <v>119</v>
      </c>
      <c r="P120" s="14">
        <v>97.38</v>
      </c>
      <c r="Q120" s="14" t="s">
        <v>8315</v>
      </c>
      <c r="R120" s="14" t="s">
        <v>8316</v>
      </c>
      <c r="S120" s="17">
        <v>42766.805034722223</v>
      </c>
    </row>
    <row r="121" spans="1:19" x14ac:dyDescent="0.35">
      <c r="A121" s="14">
        <v>3235</v>
      </c>
      <c r="B121" s="14" t="s">
        <v>3235</v>
      </c>
      <c r="C121" s="14" t="s">
        <v>7345</v>
      </c>
      <c r="D121" s="15">
        <v>15000</v>
      </c>
      <c r="E121" s="16">
        <v>15481</v>
      </c>
      <c r="F121" s="14" t="s">
        <v>8218</v>
      </c>
      <c r="G121" s="14" t="s">
        <v>8223</v>
      </c>
      <c r="H121" s="14" t="s">
        <v>8245</v>
      </c>
      <c r="I121" s="14">
        <v>1467361251</v>
      </c>
      <c r="J121" s="14">
        <v>1464769251</v>
      </c>
      <c r="K121" s="14" t="b">
        <v>1</v>
      </c>
      <c r="L121" s="14">
        <v>181</v>
      </c>
      <c r="M121" s="14" t="b">
        <v>1</v>
      </c>
      <c r="N121" s="14" t="s">
        <v>8269</v>
      </c>
      <c r="O121" s="14">
        <v>103</v>
      </c>
      <c r="P121" s="14">
        <v>85.53</v>
      </c>
      <c r="Q121" s="14" t="s">
        <v>8315</v>
      </c>
      <c r="R121" s="14" t="s">
        <v>8316</v>
      </c>
      <c r="S121" s="17">
        <v>42522.347812499997</v>
      </c>
    </row>
    <row r="122" spans="1:19" x14ac:dyDescent="0.35">
      <c r="A122" s="14">
        <v>3236</v>
      </c>
      <c r="B122" s="14" t="s">
        <v>3236</v>
      </c>
      <c r="C122" s="14" t="s">
        <v>7346</v>
      </c>
      <c r="D122" s="15">
        <v>20000</v>
      </c>
      <c r="E122" s="16">
        <v>20120</v>
      </c>
      <c r="F122" s="14" t="s">
        <v>8218</v>
      </c>
      <c r="G122" s="14" t="s">
        <v>8223</v>
      </c>
      <c r="H122" s="14" t="s">
        <v>8245</v>
      </c>
      <c r="I122" s="14">
        <v>1482962433</v>
      </c>
      <c r="J122" s="14">
        <v>1480370433</v>
      </c>
      <c r="K122" s="14" t="b">
        <v>0</v>
      </c>
      <c r="L122" s="14">
        <v>110</v>
      </c>
      <c r="M122" s="14" t="b">
        <v>1</v>
      </c>
      <c r="N122" s="14" t="s">
        <v>8269</v>
      </c>
      <c r="O122" s="14">
        <v>101</v>
      </c>
      <c r="P122" s="14">
        <v>182.91</v>
      </c>
      <c r="Q122" s="14" t="s">
        <v>8315</v>
      </c>
      <c r="R122" s="14" t="s">
        <v>8316</v>
      </c>
      <c r="S122" s="17">
        <v>42702.917048611111</v>
      </c>
    </row>
    <row r="123" spans="1:19" x14ac:dyDescent="0.35">
      <c r="A123" s="14">
        <v>3237</v>
      </c>
      <c r="B123" s="14" t="s">
        <v>3237</v>
      </c>
      <c r="C123" s="14" t="s">
        <v>7347</v>
      </c>
      <c r="D123" s="15">
        <v>35000</v>
      </c>
      <c r="E123" s="16">
        <v>35275.64</v>
      </c>
      <c r="F123" s="14" t="s">
        <v>8218</v>
      </c>
      <c r="G123" s="14" t="s">
        <v>8223</v>
      </c>
      <c r="H123" s="14" t="s">
        <v>8245</v>
      </c>
      <c r="I123" s="14">
        <v>1443499140</v>
      </c>
      <c r="J123" s="14">
        <v>1441452184</v>
      </c>
      <c r="K123" s="14" t="b">
        <v>1</v>
      </c>
      <c r="L123" s="14">
        <v>269</v>
      </c>
      <c r="M123" s="14" t="b">
        <v>1</v>
      </c>
      <c r="N123" s="14" t="s">
        <v>8269</v>
      </c>
      <c r="O123" s="14">
        <v>101</v>
      </c>
      <c r="P123" s="14">
        <v>131.13999999999999</v>
      </c>
      <c r="Q123" s="14" t="s">
        <v>8315</v>
      </c>
      <c r="R123" s="14" t="s">
        <v>8316</v>
      </c>
      <c r="S123" s="17">
        <v>42252.474351851852</v>
      </c>
    </row>
    <row r="124" spans="1:19" x14ac:dyDescent="0.35">
      <c r="A124" s="14">
        <v>3241</v>
      </c>
      <c r="B124" s="14" t="s">
        <v>3241</v>
      </c>
      <c r="C124" s="14" t="s">
        <v>7351</v>
      </c>
      <c r="D124" s="15">
        <v>8500</v>
      </c>
      <c r="E124" s="16">
        <v>9801</v>
      </c>
      <c r="F124" s="14" t="s">
        <v>8218</v>
      </c>
      <c r="G124" s="14" t="s">
        <v>8223</v>
      </c>
      <c r="H124" s="14" t="s">
        <v>8245</v>
      </c>
      <c r="I124" s="14">
        <v>1413269940</v>
      </c>
      <c r="J124" s="14">
        <v>1410421670</v>
      </c>
      <c r="K124" s="14" t="b">
        <v>1</v>
      </c>
      <c r="L124" s="14">
        <v>167</v>
      </c>
      <c r="M124" s="14" t="b">
        <v>1</v>
      </c>
      <c r="N124" s="14" t="s">
        <v>8269</v>
      </c>
      <c r="O124" s="14">
        <v>115</v>
      </c>
      <c r="P124" s="14">
        <v>58.69</v>
      </c>
      <c r="Q124" s="14" t="s">
        <v>8315</v>
      </c>
      <c r="R124" s="14" t="s">
        <v>8316</v>
      </c>
      <c r="S124" s="17">
        <v>41893.324884259258</v>
      </c>
    </row>
    <row r="125" spans="1:19" x14ac:dyDescent="0.35">
      <c r="A125" s="14">
        <v>3242</v>
      </c>
      <c r="B125" s="14" t="s">
        <v>3242</v>
      </c>
      <c r="C125" s="14" t="s">
        <v>7352</v>
      </c>
      <c r="D125" s="15">
        <v>10000</v>
      </c>
      <c r="E125" s="16">
        <v>12730.42</v>
      </c>
      <c r="F125" s="14" t="s">
        <v>8218</v>
      </c>
      <c r="G125" s="14" t="s">
        <v>8223</v>
      </c>
      <c r="H125" s="14" t="s">
        <v>8245</v>
      </c>
      <c r="I125" s="14">
        <v>1411150092</v>
      </c>
      <c r="J125" s="14">
        <v>1408558092</v>
      </c>
      <c r="K125" s="14" t="b">
        <v>1</v>
      </c>
      <c r="L125" s="14">
        <v>183</v>
      </c>
      <c r="M125" s="14" t="b">
        <v>1</v>
      </c>
      <c r="N125" s="14" t="s">
        <v>8269</v>
      </c>
      <c r="O125" s="14">
        <v>127</v>
      </c>
      <c r="P125" s="14">
        <v>69.569999999999993</v>
      </c>
      <c r="Q125" s="14" t="s">
        <v>8315</v>
      </c>
      <c r="R125" s="14" t="s">
        <v>8316</v>
      </c>
      <c r="S125" s="17">
        <v>41871.755694444444</v>
      </c>
    </row>
    <row r="126" spans="1:19" x14ac:dyDescent="0.35">
      <c r="A126" s="14">
        <v>3243</v>
      </c>
      <c r="B126" s="14" t="s">
        <v>3243</v>
      </c>
      <c r="C126" s="14" t="s">
        <v>7353</v>
      </c>
      <c r="D126" s="15">
        <v>8000</v>
      </c>
      <c r="E126" s="16">
        <v>8227</v>
      </c>
      <c r="F126" s="14" t="s">
        <v>8218</v>
      </c>
      <c r="G126" s="14" t="s">
        <v>8223</v>
      </c>
      <c r="H126" s="14" t="s">
        <v>8245</v>
      </c>
      <c r="I126" s="14">
        <v>1444348800</v>
      </c>
      <c r="J126" s="14">
        <v>1442283562</v>
      </c>
      <c r="K126" s="14" t="b">
        <v>1</v>
      </c>
      <c r="L126" s="14">
        <v>71</v>
      </c>
      <c r="M126" s="14" t="b">
        <v>1</v>
      </c>
      <c r="N126" s="14" t="s">
        <v>8269</v>
      </c>
      <c r="O126" s="14">
        <v>103</v>
      </c>
      <c r="P126" s="14">
        <v>115.87</v>
      </c>
      <c r="Q126" s="14" t="s">
        <v>8315</v>
      </c>
      <c r="R126" s="14" t="s">
        <v>8316</v>
      </c>
      <c r="S126" s="17">
        <v>42262.096782407403</v>
      </c>
    </row>
    <row r="127" spans="1:19" x14ac:dyDescent="0.35">
      <c r="A127" s="14">
        <v>3245</v>
      </c>
      <c r="B127" s="14" t="s">
        <v>3245</v>
      </c>
      <c r="C127" s="14" t="s">
        <v>7355</v>
      </c>
      <c r="D127" s="15">
        <v>21000</v>
      </c>
      <c r="E127" s="16">
        <v>21904</v>
      </c>
      <c r="F127" s="14" t="s">
        <v>8218</v>
      </c>
      <c r="G127" s="14" t="s">
        <v>8223</v>
      </c>
      <c r="H127" s="14" t="s">
        <v>8245</v>
      </c>
      <c r="I127" s="14">
        <v>1434074400</v>
      </c>
      <c r="J127" s="14">
        <v>1431354258</v>
      </c>
      <c r="K127" s="14" t="b">
        <v>0</v>
      </c>
      <c r="L127" s="14">
        <v>270</v>
      </c>
      <c r="M127" s="14" t="b">
        <v>1</v>
      </c>
      <c r="N127" s="14" t="s">
        <v>8269</v>
      </c>
      <c r="O127" s="14">
        <v>104</v>
      </c>
      <c r="P127" s="14">
        <v>81.13</v>
      </c>
      <c r="Q127" s="14" t="s">
        <v>8315</v>
      </c>
      <c r="R127" s="14" t="s">
        <v>8316</v>
      </c>
      <c r="S127" s="17">
        <v>42135.60020833333</v>
      </c>
    </row>
    <row r="128" spans="1:19" x14ac:dyDescent="0.35">
      <c r="A128" s="14">
        <v>3246</v>
      </c>
      <c r="B128" s="14" t="s">
        <v>3246</v>
      </c>
      <c r="C128" s="14" t="s">
        <v>7356</v>
      </c>
      <c r="D128" s="15">
        <v>10000</v>
      </c>
      <c r="E128" s="16">
        <v>11122</v>
      </c>
      <c r="F128" s="14" t="s">
        <v>8218</v>
      </c>
      <c r="G128" s="14" t="s">
        <v>8223</v>
      </c>
      <c r="H128" s="14" t="s">
        <v>8245</v>
      </c>
      <c r="I128" s="14">
        <v>1442030340</v>
      </c>
      <c r="J128" s="14">
        <v>1439551200</v>
      </c>
      <c r="K128" s="14" t="b">
        <v>1</v>
      </c>
      <c r="L128" s="14">
        <v>193</v>
      </c>
      <c r="M128" s="14" t="b">
        <v>1</v>
      </c>
      <c r="N128" s="14" t="s">
        <v>8269</v>
      </c>
      <c r="O128" s="14">
        <v>111</v>
      </c>
      <c r="P128" s="14">
        <v>57.63</v>
      </c>
      <c r="Q128" s="14" t="s">
        <v>8315</v>
      </c>
      <c r="R128" s="14" t="s">
        <v>8316</v>
      </c>
      <c r="S128" s="17">
        <v>42230.472222222219</v>
      </c>
    </row>
    <row r="129" spans="1:19" x14ac:dyDescent="0.35">
      <c r="A129" s="14">
        <v>3248</v>
      </c>
      <c r="B129" s="14" t="s">
        <v>3248</v>
      </c>
      <c r="C129" s="14" t="s">
        <v>7358</v>
      </c>
      <c r="D129" s="15">
        <v>12000</v>
      </c>
      <c r="E129" s="16">
        <v>12095</v>
      </c>
      <c r="F129" s="14" t="s">
        <v>8218</v>
      </c>
      <c r="G129" s="14" t="s">
        <v>8223</v>
      </c>
      <c r="H129" s="14" t="s">
        <v>8245</v>
      </c>
      <c r="I129" s="14">
        <v>1428178757</v>
      </c>
      <c r="J129" s="14">
        <v>1425590357</v>
      </c>
      <c r="K129" s="14" t="b">
        <v>1</v>
      </c>
      <c r="L129" s="14">
        <v>200</v>
      </c>
      <c r="M129" s="14" t="b">
        <v>1</v>
      </c>
      <c r="N129" s="14" t="s">
        <v>8269</v>
      </c>
      <c r="O129" s="14">
        <v>101</v>
      </c>
      <c r="P129" s="14">
        <v>60.48</v>
      </c>
      <c r="Q129" s="14" t="s">
        <v>8315</v>
      </c>
      <c r="R129" s="14" t="s">
        <v>8316</v>
      </c>
      <c r="S129" s="17">
        <v>42068.888391203705</v>
      </c>
    </row>
    <row r="130" spans="1:19" x14ac:dyDescent="0.35">
      <c r="A130" s="14">
        <v>3249</v>
      </c>
      <c r="B130" s="14" t="s">
        <v>3249</v>
      </c>
      <c r="C130" s="14" t="s">
        <v>7359</v>
      </c>
      <c r="D130" s="15">
        <v>5500</v>
      </c>
      <c r="E130" s="16">
        <v>5771</v>
      </c>
      <c r="F130" s="14" t="s">
        <v>8218</v>
      </c>
      <c r="G130" s="14" t="s">
        <v>8223</v>
      </c>
      <c r="H130" s="14" t="s">
        <v>8245</v>
      </c>
      <c r="I130" s="14">
        <v>1434822914</v>
      </c>
      <c r="J130" s="14">
        <v>1432230914</v>
      </c>
      <c r="K130" s="14" t="b">
        <v>1</v>
      </c>
      <c r="L130" s="14">
        <v>88</v>
      </c>
      <c r="M130" s="14" t="b">
        <v>1</v>
      </c>
      <c r="N130" s="14" t="s">
        <v>8269</v>
      </c>
      <c r="O130" s="14">
        <v>105</v>
      </c>
      <c r="P130" s="14">
        <v>65.58</v>
      </c>
      <c r="Q130" s="14" t="s">
        <v>8315</v>
      </c>
      <c r="R130" s="14" t="s">
        <v>8316</v>
      </c>
      <c r="S130" s="17">
        <v>42145.746689814812</v>
      </c>
    </row>
    <row r="131" spans="1:19" x14ac:dyDescent="0.35">
      <c r="A131" s="14">
        <v>3250</v>
      </c>
      <c r="B131" s="14" t="s">
        <v>3250</v>
      </c>
      <c r="C131" s="14" t="s">
        <v>7360</v>
      </c>
      <c r="D131" s="15">
        <v>25000</v>
      </c>
      <c r="E131" s="16">
        <v>25388</v>
      </c>
      <c r="F131" s="14" t="s">
        <v>8218</v>
      </c>
      <c r="G131" s="14" t="s">
        <v>8223</v>
      </c>
      <c r="H131" s="14" t="s">
        <v>8245</v>
      </c>
      <c r="I131" s="14">
        <v>1415213324</v>
      </c>
      <c r="J131" s="14">
        <v>1412617724</v>
      </c>
      <c r="K131" s="14" t="b">
        <v>1</v>
      </c>
      <c r="L131" s="14">
        <v>213</v>
      </c>
      <c r="M131" s="14" t="b">
        <v>1</v>
      </c>
      <c r="N131" s="14" t="s">
        <v>8269</v>
      </c>
      <c r="O131" s="14">
        <v>102</v>
      </c>
      <c r="P131" s="14">
        <v>119.19</v>
      </c>
      <c r="Q131" s="14" t="s">
        <v>8315</v>
      </c>
      <c r="R131" s="14" t="s">
        <v>8316</v>
      </c>
      <c r="S131" s="17">
        <v>41918.742175925923</v>
      </c>
    </row>
    <row r="132" spans="1:19" x14ac:dyDescent="0.35">
      <c r="A132" s="14">
        <v>3251</v>
      </c>
      <c r="B132" s="14" t="s">
        <v>3251</v>
      </c>
      <c r="C132" s="14" t="s">
        <v>7361</v>
      </c>
      <c r="D132" s="15">
        <v>1500</v>
      </c>
      <c r="E132" s="16">
        <v>1661</v>
      </c>
      <c r="F132" s="14" t="s">
        <v>8218</v>
      </c>
      <c r="G132" s="14" t="s">
        <v>8223</v>
      </c>
      <c r="H132" s="14" t="s">
        <v>8245</v>
      </c>
      <c r="I132" s="14">
        <v>1434907966</v>
      </c>
      <c r="J132" s="14">
        <v>1432315966</v>
      </c>
      <c r="K132" s="14" t="b">
        <v>1</v>
      </c>
      <c r="L132" s="14">
        <v>20</v>
      </c>
      <c r="M132" s="14" t="b">
        <v>1</v>
      </c>
      <c r="N132" s="14" t="s">
        <v>8269</v>
      </c>
      <c r="O132" s="14">
        <v>111</v>
      </c>
      <c r="P132" s="14">
        <v>83.05</v>
      </c>
      <c r="Q132" s="14" t="s">
        <v>8315</v>
      </c>
      <c r="R132" s="14" t="s">
        <v>8316</v>
      </c>
      <c r="S132" s="17">
        <v>42146.731087962966</v>
      </c>
    </row>
    <row r="133" spans="1:19" x14ac:dyDescent="0.35">
      <c r="A133" s="14">
        <v>3253</v>
      </c>
      <c r="B133" s="14" t="s">
        <v>3253</v>
      </c>
      <c r="C133" s="14" t="s">
        <v>7363</v>
      </c>
      <c r="D133" s="15">
        <v>20000</v>
      </c>
      <c r="E133" s="16">
        <v>20365</v>
      </c>
      <c r="F133" s="14" t="s">
        <v>8218</v>
      </c>
      <c r="G133" s="14" t="s">
        <v>8223</v>
      </c>
      <c r="H133" s="14" t="s">
        <v>8245</v>
      </c>
      <c r="I133" s="14">
        <v>1473306300</v>
      </c>
      <c r="J133" s="14">
        <v>1471701028</v>
      </c>
      <c r="K133" s="14" t="b">
        <v>1</v>
      </c>
      <c r="L133" s="14">
        <v>115</v>
      </c>
      <c r="M133" s="14" t="b">
        <v>1</v>
      </c>
      <c r="N133" s="14" t="s">
        <v>8269</v>
      </c>
      <c r="O133" s="14">
        <v>102</v>
      </c>
      <c r="P133" s="14">
        <v>177.09</v>
      </c>
      <c r="Q133" s="14" t="s">
        <v>8315</v>
      </c>
      <c r="R133" s="14" t="s">
        <v>8316</v>
      </c>
      <c r="S133" s="17">
        <v>42602.576712962968</v>
      </c>
    </row>
    <row r="134" spans="1:19" x14ac:dyDescent="0.35">
      <c r="A134" s="14">
        <v>3256</v>
      </c>
      <c r="B134" s="14" t="s">
        <v>3256</v>
      </c>
      <c r="C134" s="14" t="s">
        <v>7366</v>
      </c>
      <c r="D134" s="15">
        <v>10000</v>
      </c>
      <c r="E134" s="16">
        <v>12806</v>
      </c>
      <c r="F134" s="14" t="s">
        <v>8218</v>
      </c>
      <c r="G134" s="14" t="s">
        <v>8223</v>
      </c>
      <c r="H134" s="14" t="s">
        <v>8245</v>
      </c>
      <c r="I134" s="14">
        <v>1433995140</v>
      </c>
      <c r="J134" s="14">
        <v>1432129577</v>
      </c>
      <c r="K134" s="14" t="b">
        <v>1</v>
      </c>
      <c r="L134" s="14">
        <v>176</v>
      </c>
      <c r="M134" s="14" t="b">
        <v>1</v>
      </c>
      <c r="N134" s="14" t="s">
        <v>8269</v>
      </c>
      <c r="O134" s="14">
        <v>128</v>
      </c>
      <c r="P134" s="14">
        <v>72.760000000000005</v>
      </c>
      <c r="Q134" s="14" t="s">
        <v>8315</v>
      </c>
      <c r="R134" s="14" t="s">
        <v>8316</v>
      </c>
      <c r="S134" s="17">
        <v>42144.573807870373</v>
      </c>
    </row>
    <row r="135" spans="1:19" x14ac:dyDescent="0.35">
      <c r="A135" s="14">
        <v>3258</v>
      </c>
      <c r="B135" s="14" t="s">
        <v>3258</v>
      </c>
      <c r="C135" s="14" t="s">
        <v>7368</v>
      </c>
      <c r="D135" s="15">
        <v>7000</v>
      </c>
      <c r="E135" s="16">
        <v>7365</v>
      </c>
      <c r="F135" s="14" t="s">
        <v>8218</v>
      </c>
      <c r="G135" s="14" t="s">
        <v>8223</v>
      </c>
      <c r="H135" s="14" t="s">
        <v>8245</v>
      </c>
      <c r="I135" s="14">
        <v>1420751861</v>
      </c>
      <c r="J135" s="14">
        <v>1418159861</v>
      </c>
      <c r="K135" s="14" t="b">
        <v>1</v>
      </c>
      <c r="L135" s="14">
        <v>75</v>
      </c>
      <c r="M135" s="14" t="b">
        <v>1</v>
      </c>
      <c r="N135" s="14" t="s">
        <v>8269</v>
      </c>
      <c r="O135" s="14">
        <v>105</v>
      </c>
      <c r="P135" s="14">
        <v>98.2</v>
      </c>
      <c r="Q135" s="14" t="s">
        <v>8315</v>
      </c>
      <c r="R135" s="14" t="s">
        <v>8316</v>
      </c>
      <c r="S135" s="17">
        <v>41982.887280092589</v>
      </c>
    </row>
    <row r="136" spans="1:19" x14ac:dyDescent="0.35">
      <c r="A136" s="14">
        <v>3259</v>
      </c>
      <c r="B136" s="14" t="s">
        <v>3259</v>
      </c>
      <c r="C136" s="14" t="s">
        <v>7369</v>
      </c>
      <c r="D136" s="15">
        <v>23000</v>
      </c>
      <c r="E136" s="16">
        <v>24418.6</v>
      </c>
      <c r="F136" s="14" t="s">
        <v>8218</v>
      </c>
      <c r="G136" s="14" t="s">
        <v>8223</v>
      </c>
      <c r="H136" s="14" t="s">
        <v>8245</v>
      </c>
      <c r="I136" s="14">
        <v>1475294340</v>
      </c>
      <c r="J136" s="14">
        <v>1472753745</v>
      </c>
      <c r="K136" s="14" t="b">
        <v>1</v>
      </c>
      <c r="L136" s="14">
        <v>97</v>
      </c>
      <c r="M136" s="14" t="b">
        <v>1</v>
      </c>
      <c r="N136" s="14" t="s">
        <v>8269</v>
      </c>
      <c r="O136" s="14">
        <v>106</v>
      </c>
      <c r="P136" s="14">
        <v>251.74</v>
      </c>
      <c r="Q136" s="14" t="s">
        <v>8315</v>
      </c>
      <c r="R136" s="14" t="s">
        <v>8316</v>
      </c>
      <c r="S136" s="17">
        <v>42614.760937500003</v>
      </c>
    </row>
    <row r="137" spans="1:19" x14ac:dyDescent="0.35">
      <c r="A137" s="14">
        <v>3260</v>
      </c>
      <c r="B137" s="14" t="s">
        <v>3260</v>
      </c>
      <c r="C137" s="14" t="s">
        <v>7370</v>
      </c>
      <c r="D137" s="15">
        <v>5000</v>
      </c>
      <c r="E137" s="16">
        <v>5462</v>
      </c>
      <c r="F137" s="14" t="s">
        <v>8218</v>
      </c>
      <c r="G137" s="14" t="s">
        <v>8223</v>
      </c>
      <c r="H137" s="14" t="s">
        <v>8245</v>
      </c>
      <c r="I137" s="14">
        <v>1448903318</v>
      </c>
      <c r="J137" s="14">
        <v>1445875718</v>
      </c>
      <c r="K137" s="14" t="b">
        <v>1</v>
      </c>
      <c r="L137" s="14">
        <v>73</v>
      </c>
      <c r="M137" s="14" t="b">
        <v>1</v>
      </c>
      <c r="N137" s="14" t="s">
        <v>8269</v>
      </c>
      <c r="O137" s="14">
        <v>109</v>
      </c>
      <c r="P137" s="14">
        <v>74.819999999999993</v>
      </c>
      <c r="Q137" s="14" t="s">
        <v>8315</v>
      </c>
      <c r="R137" s="14" t="s">
        <v>8316</v>
      </c>
      <c r="S137" s="17">
        <v>42303.672662037032</v>
      </c>
    </row>
    <row r="138" spans="1:19" x14ac:dyDescent="0.35">
      <c r="A138" s="14">
        <v>3261</v>
      </c>
      <c r="B138" s="14" t="s">
        <v>3261</v>
      </c>
      <c r="C138" s="14" t="s">
        <v>7371</v>
      </c>
      <c r="D138" s="15">
        <v>3300</v>
      </c>
      <c r="E138" s="16">
        <v>3315</v>
      </c>
      <c r="F138" s="14" t="s">
        <v>8218</v>
      </c>
      <c r="G138" s="14" t="s">
        <v>8223</v>
      </c>
      <c r="H138" s="14" t="s">
        <v>8245</v>
      </c>
      <c r="I138" s="14">
        <v>1437067476</v>
      </c>
      <c r="J138" s="14">
        <v>1434475476</v>
      </c>
      <c r="K138" s="14" t="b">
        <v>1</v>
      </c>
      <c r="L138" s="14">
        <v>49</v>
      </c>
      <c r="M138" s="14" t="b">
        <v>1</v>
      </c>
      <c r="N138" s="14" t="s">
        <v>8269</v>
      </c>
      <c r="O138" s="14">
        <v>100</v>
      </c>
      <c r="P138" s="14">
        <v>67.650000000000006</v>
      </c>
      <c r="Q138" s="14" t="s">
        <v>8315</v>
      </c>
      <c r="R138" s="14" t="s">
        <v>8316</v>
      </c>
      <c r="S138" s="17">
        <v>42171.725416666668</v>
      </c>
    </row>
    <row r="139" spans="1:19" x14ac:dyDescent="0.35">
      <c r="A139" s="14">
        <v>3262</v>
      </c>
      <c r="B139" s="14" t="s">
        <v>3262</v>
      </c>
      <c r="C139" s="14" t="s">
        <v>7372</v>
      </c>
      <c r="D139" s="15">
        <v>12200</v>
      </c>
      <c r="E139" s="16">
        <v>12571</v>
      </c>
      <c r="F139" s="14" t="s">
        <v>8218</v>
      </c>
      <c r="G139" s="14" t="s">
        <v>8223</v>
      </c>
      <c r="H139" s="14" t="s">
        <v>8245</v>
      </c>
      <c r="I139" s="14">
        <v>1419220800</v>
      </c>
      <c r="J139" s="14">
        <v>1416555262</v>
      </c>
      <c r="K139" s="14" t="b">
        <v>1</v>
      </c>
      <c r="L139" s="14">
        <v>134</v>
      </c>
      <c r="M139" s="14" t="b">
        <v>1</v>
      </c>
      <c r="N139" s="14" t="s">
        <v>8269</v>
      </c>
      <c r="O139" s="14">
        <v>103</v>
      </c>
      <c r="P139" s="14">
        <v>93.81</v>
      </c>
      <c r="Q139" s="14" t="s">
        <v>8315</v>
      </c>
      <c r="R139" s="14" t="s">
        <v>8316</v>
      </c>
      <c r="S139" s="17">
        <v>41964.315532407403</v>
      </c>
    </row>
    <row r="140" spans="1:19" x14ac:dyDescent="0.35">
      <c r="A140" s="14">
        <v>3263</v>
      </c>
      <c r="B140" s="14" t="s">
        <v>3263</v>
      </c>
      <c r="C140" s="14" t="s">
        <v>7373</v>
      </c>
      <c r="D140" s="15">
        <v>2500</v>
      </c>
      <c r="E140" s="16">
        <v>2804.16</v>
      </c>
      <c r="F140" s="14" t="s">
        <v>8218</v>
      </c>
      <c r="G140" s="14" t="s">
        <v>8223</v>
      </c>
      <c r="H140" s="14" t="s">
        <v>8245</v>
      </c>
      <c r="I140" s="14">
        <v>1446238800</v>
      </c>
      <c r="J140" s="14">
        <v>1444220588</v>
      </c>
      <c r="K140" s="14" t="b">
        <v>1</v>
      </c>
      <c r="L140" s="14">
        <v>68</v>
      </c>
      <c r="M140" s="14" t="b">
        <v>1</v>
      </c>
      <c r="N140" s="14" t="s">
        <v>8269</v>
      </c>
      <c r="O140" s="14">
        <v>112</v>
      </c>
      <c r="P140" s="14">
        <v>41.24</v>
      </c>
      <c r="Q140" s="14" t="s">
        <v>8315</v>
      </c>
      <c r="R140" s="14" t="s">
        <v>8316</v>
      </c>
      <c r="S140" s="17">
        <v>42284.516064814816</v>
      </c>
    </row>
    <row r="141" spans="1:19" x14ac:dyDescent="0.35">
      <c r="A141" s="14">
        <v>3264</v>
      </c>
      <c r="B141" s="14" t="s">
        <v>3264</v>
      </c>
      <c r="C141" s="14" t="s">
        <v>7374</v>
      </c>
      <c r="D141" s="15">
        <v>2500</v>
      </c>
      <c r="E141" s="16">
        <v>2575</v>
      </c>
      <c r="F141" s="14" t="s">
        <v>8218</v>
      </c>
      <c r="G141" s="14" t="s">
        <v>8223</v>
      </c>
      <c r="H141" s="14" t="s">
        <v>8245</v>
      </c>
      <c r="I141" s="14">
        <v>1422482400</v>
      </c>
      <c r="J141" s="14">
        <v>1421089938</v>
      </c>
      <c r="K141" s="14" t="b">
        <v>1</v>
      </c>
      <c r="L141" s="14">
        <v>49</v>
      </c>
      <c r="M141" s="14" t="b">
        <v>1</v>
      </c>
      <c r="N141" s="14" t="s">
        <v>8269</v>
      </c>
      <c r="O141" s="14">
        <v>103</v>
      </c>
      <c r="P141" s="14">
        <v>52.55</v>
      </c>
      <c r="Q141" s="14" t="s">
        <v>8315</v>
      </c>
      <c r="R141" s="14" t="s">
        <v>8316</v>
      </c>
      <c r="S141" s="17">
        <v>42016.800208333334</v>
      </c>
    </row>
    <row r="142" spans="1:19" x14ac:dyDescent="0.35">
      <c r="A142" s="14">
        <v>3266</v>
      </c>
      <c r="B142" s="14" t="s">
        <v>3266</v>
      </c>
      <c r="C142" s="14" t="s">
        <v>7376</v>
      </c>
      <c r="D142" s="15">
        <v>6000</v>
      </c>
      <c r="E142" s="16">
        <v>7877</v>
      </c>
      <c r="F142" s="14" t="s">
        <v>8218</v>
      </c>
      <c r="G142" s="14" t="s">
        <v>8223</v>
      </c>
      <c r="H142" s="14" t="s">
        <v>8245</v>
      </c>
      <c r="I142" s="14">
        <v>1434142800</v>
      </c>
      <c r="J142" s="14">
        <v>1431435122</v>
      </c>
      <c r="K142" s="14" t="b">
        <v>1</v>
      </c>
      <c r="L142" s="14">
        <v>163</v>
      </c>
      <c r="M142" s="14" t="b">
        <v>1</v>
      </c>
      <c r="N142" s="14" t="s">
        <v>8269</v>
      </c>
      <c r="O142" s="14">
        <v>131</v>
      </c>
      <c r="P142" s="14">
        <v>48.33</v>
      </c>
      <c r="Q142" s="14" t="s">
        <v>8315</v>
      </c>
      <c r="R142" s="14" t="s">
        <v>8316</v>
      </c>
      <c r="S142" s="17">
        <v>42136.536134259266</v>
      </c>
    </row>
    <row r="143" spans="1:19" x14ac:dyDescent="0.35">
      <c r="A143" s="14">
        <v>3267</v>
      </c>
      <c r="B143" s="14" t="s">
        <v>3267</v>
      </c>
      <c r="C143" s="14" t="s">
        <v>7377</v>
      </c>
      <c r="D143" s="15">
        <v>15000</v>
      </c>
      <c r="E143" s="16">
        <v>15315</v>
      </c>
      <c r="F143" s="14" t="s">
        <v>8218</v>
      </c>
      <c r="G143" s="14" t="s">
        <v>8223</v>
      </c>
      <c r="H143" s="14" t="s">
        <v>8245</v>
      </c>
      <c r="I143" s="14">
        <v>1437156660</v>
      </c>
      <c r="J143" s="14">
        <v>1434564660</v>
      </c>
      <c r="K143" s="14" t="b">
        <v>1</v>
      </c>
      <c r="L143" s="14">
        <v>288</v>
      </c>
      <c r="M143" s="14" t="b">
        <v>1</v>
      </c>
      <c r="N143" s="14" t="s">
        <v>8269</v>
      </c>
      <c r="O143" s="14">
        <v>102</v>
      </c>
      <c r="P143" s="14">
        <v>53.18</v>
      </c>
      <c r="Q143" s="14" t="s">
        <v>8315</v>
      </c>
      <c r="R143" s="14" t="s">
        <v>8316</v>
      </c>
      <c r="S143" s="17">
        <v>42172.757638888885</v>
      </c>
    </row>
    <row r="144" spans="1:19" x14ac:dyDescent="0.35">
      <c r="A144" s="14">
        <v>3268</v>
      </c>
      <c r="B144" s="14" t="s">
        <v>3268</v>
      </c>
      <c r="C144" s="14" t="s">
        <v>7378</v>
      </c>
      <c r="D144" s="15">
        <v>2000</v>
      </c>
      <c r="E144" s="16">
        <v>2560</v>
      </c>
      <c r="F144" s="14" t="s">
        <v>8218</v>
      </c>
      <c r="G144" s="14" t="s">
        <v>8223</v>
      </c>
      <c r="H144" s="14" t="s">
        <v>8245</v>
      </c>
      <c r="I144" s="14">
        <v>1472074928</v>
      </c>
      <c r="J144" s="14">
        <v>1470692528</v>
      </c>
      <c r="K144" s="14" t="b">
        <v>1</v>
      </c>
      <c r="L144" s="14">
        <v>42</v>
      </c>
      <c r="M144" s="14" t="b">
        <v>1</v>
      </c>
      <c r="N144" s="14" t="s">
        <v>8269</v>
      </c>
      <c r="O144" s="14">
        <v>128</v>
      </c>
      <c r="P144" s="14">
        <v>60.95</v>
      </c>
      <c r="Q144" s="14" t="s">
        <v>8315</v>
      </c>
      <c r="R144" s="14" t="s">
        <v>8316</v>
      </c>
      <c r="S144" s="17">
        <v>42590.90425925926</v>
      </c>
    </row>
    <row r="145" spans="1:19" x14ac:dyDescent="0.35">
      <c r="A145" s="14">
        <v>3272</v>
      </c>
      <c r="B145" s="14" t="s">
        <v>3272</v>
      </c>
      <c r="C145" s="14" t="s">
        <v>7382</v>
      </c>
      <c r="D145" s="15">
        <v>10000</v>
      </c>
      <c r="E145" s="16">
        <v>15443</v>
      </c>
      <c r="F145" s="14" t="s">
        <v>8218</v>
      </c>
      <c r="G145" s="14" t="s">
        <v>8223</v>
      </c>
      <c r="H145" s="14" t="s">
        <v>8245</v>
      </c>
      <c r="I145" s="14">
        <v>1446814809</v>
      </c>
      <c r="J145" s="14">
        <v>1444219209</v>
      </c>
      <c r="K145" s="14" t="b">
        <v>1</v>
      </c>
      <c r="L145" s="14">
        <v>145</v>
      </c>
      <c r="M145" s="14" t="b">
        <v>1</v>
      </c>
      <c r="N145" s="14" t="s">
        <v>8269</v>
      </c>
      <c r="O145" s="14">
        <v>154</v>
      </c>
      <c r="P145" s="14">
        <v>106.5</v>
      </c>
      <c r="Q145" s="14" t="s">
        <v>8315</v>
      </c>
      <c r="R145" s="14" t="s">
        <v>8316</v>
      </c>
      <c r="S145" s="17">
        <v>42284.500104166669</v>
      </c>
    </row>
    <row r="146" spans="1:19" x14ac:dyDescent="0.35">
      <c r="A146" s="14">
        <v>3273</v>
      </c>
      <c r="B146" s="14" t="s">
        <v>3273</v>
      </c>
      <c r="C146" s="14" t="s">
        <v>7383</v>
      </c>
      <c r="D146" s="15">
        <v>4000</v>
      </c>
      <c r="E146" s="16">
        <v>4296</v>
      </c>
      <c r="F146" s="14" t="s">
        <v>8218</v>
      </c>
      <c r="G146" s="14" t="s">
        <v>8223</v>
      </c>
      <c r="H146" s="14" t="s">
        <v>8245</v>
      </c>
      <c r="I146" s="14">
        <v>1473879600</v>
      </c>
      <c r="J146" s="14">
        <v>1472498042</v>
      </c>
      <c r="K146" s="14" t="b">
        <v>1</v>
      </c>
      <c r="L146" s="14">
        <v>21</v>
      </c>
      <c r="M146" s="14" t="b">
        <v>1</v>
      </c>
      <c r="N146" s="14" t="s">
        <v>8269</v>
      </c>
      <c r="O146" s="14">
        <v>107</v>
      </c>
      <c r="P146" s="14">
        <v>204.57</v>
      </c>
      <c r="Q146" s="14" t="s">
        <v>8315</v>
      </c>
      <c r="R146" s="14" t="s">
        <v>8316</v>
      </c>
      <c r="S146" s="17">
        <v>42611.801412037035</v>
      </c>
    </row>
    <row r="147" spans="1:19" x14ac:dyDescent="0.35">
      <c r="A147" s="14">
        <v>3274</v>
      </c>
      <c r="B147" s="14" t="s">
        <v>3274</v>
      </c>
      <c r="C147" s="14" t="s">
        <v>7384</v>
      </c>
      <c r="D147" s="15">
        <v>15500</v>
      </c>
      <c r="E147" s="16">
        <v>15705</v>
      </c>
      <c r="F147" s="14" t="s">
        <v>8218</v>
      </c>
      <c r="G147" s="14" t="s">
        <v>8223</v>
      </c>
      <c r="H147" s="14" t="s">
        <v>8245</v>
      </c>
      <c r="I147" s="14">
        <v>1458075600</v>
      </c>
      <c r="J147" s="14">
        <v>1454259272</v>
      </c>
      <c r="K147" s="14" t="b">
        <v>1</v>
      </c>
      <c r="L147" s="14">
        <v>286</v>
      </c>
      <c r="M147" s="14" t="b">
        <v>1</v>
      </c>
      <c r="N147" s="14" t="s">
        <v>8269</v>
      </c>
      <c r="O147" s="14">
        <v>101</v>
      </c>
      <c r="P147" s="14">
        <v>54.91</v>
      </c>
      <c r="Q147" s="14" t="s">
        <v>8315</v>
      </c>
      <c r="R147" s="14" t="s">
        <v>8316</v>
      </c>
      <c r="S147" s="17">
        <v>42400.704537037032</v>
      </c>
    </row>
    <row r="148" spans="1:19" x14ac:dyDescent="0.35">
      <c r="A148" s="14">
        <v>3275</v>
      </c>
      <c r="B148" s="14" t="s">
        <v>3275</v>
      </c>
      <c r="C148" s="14" t="s">
        <v>7385</v>
      </c>
      <c r="D148" s="15">
        <v>1800</v>
      </c>
      <c r="E148" s="16">
        <v>1805</v>
      </c>
      <c r="F148" s="14" t="s">
        <v>8218</v>
      </c>
      <c r="G148" s="14" t="s">
        <v>8223</v>
      </c>
      <c r="H148" s="14" t="s">
        <v>8245</v>
      </c>
      <c r="I148" s="14">
        <v>1423456200</v>
      </c>
      <c r="J148" s="14">
        <v>1421183271</v>
      </c>
      <c r="K148" s="14" t="b">
        <v>1</v>
      </c>
      <c r="L148" s="14">
        <v>12</v>
      </c>
      <c r="M148" s="14" t="b">
        <v>1</v>
      </c>
      <c r="N148" s="14" t="s">
        <v>8269</v>
      </c>
      <c r="O148" s="14">
        <v>100</v>
      </c>
      <c r="P148" s="14">
        <v>150.41999999999999</v>
      </c>
      <c r="Q148" s="14" t="s">
        <v>8315</v>
      </c>
      <c r="R148" s="14" t="s">
        <v>8316</v>
      </c>
      <c r="S148" s="17">
        <v>42017.88045138889</v>
      </c>
    </row>
    <row r="149" spans="1:19" x14ac:dyDescent="0.35">
      <c r="A149" s="14">
        <v>3279</v>
      </c>
      <c r="B149" s="14" t="s">
        <v>3279</v>
      </c>
      <c r="C149" s="14" t="s">
        <v>7389</v>
      </c>
      <c r="D149" s="15">
        <v>5800</v>
      </c>
      <c r="E149" s="16">
        <v>6628</v>
      </c>
      <c r="F149" s="14" t="s">
        <v>8218</v>
      </c>
      <c r="G149" s="14" t="s">
        <v>8223</v>
      </c>
      <c r="H149" s="14" t="s">
        <v>8245</v>
      </c>
      <c r="I149" s="14">
        <v>1459474059</v>
      </c>
      <c r="J149" s="14">
        <v>1456885659</v>
      </c>
      <c r="K149" s="14" t="b">
        <v>0</v>
      </c>
      <c r="L149" s="14">
        <v>63</v>
      </c>
      <c r="M149" s="14" t="b">
        <v>1</v>
      </c>
      <c r="N149" s="14" t="s">
        <v>8269</v>
      </c>
      <c r="O149" s="14">
        <v>114</v>
      </c>
      <c r="P149" s="14">
        <v>105.21</v>
      </c>
      <c r="Q149" s="14" t="s">
        <v>8315</v>
      </c>
      <c r="R149" s="14" t="s">
        <v>8316</v>
      </c>
      <c r="S149" s="17">
        <v>42431.102534722217</v>
      </c>
    </row>
    <row r="150" spans="1:19" x14ac:dyDescent="0.35">
      <c r="A150" s="14">
        <v>3280</v>
      </c>
      <c r="B150" s="14" t="s">
        <v>3280</v>
      </c>
      <c r="C150" s="14" t="s">
        <v>7390</v>
      </c>
      <c r="D150" s="15">
        <v>2000</v>
      </c>
      <c r="E150" s="16">
        <v>2060</v>
      </c>
      <c r="F150" s="14" t="s">
        <v>8218</v>
      </c>
      <c r="G150" s="14" t="s">
        <v>8223</v>
      </c>
      <c r="H150" s="14" t="s">
        <v>8245</v>
      </c>
      <c r="I150" s="14">
        <v>1433134800</v>
      </c>
      <c r="J150" s="14">
        <v>1430158198</v>
      </c>
      <c r="K150" s="14" t="b">
        <v>0</v>
      </c>
      <c r="L150" s="14">
        <v>30</v>
      </c>
      <c r="M150" s="14" t="b">
        <v>1</v>
      </c>
      <c r="N150" s="14" t="s">
        <v>8269</v>
      </c>
      <c r="O150" s="14">
        <v>103</v>
      </c>
      <c r="P150" s="14">
        <v>68.67</v>
      </c>
      <c r="Q150" s="14" t="s">
        <v>8315</v>
      </c>
      <c r="R150" s="14" t="s">
        <v>8316</v>
      </c>
      <c r="S150" s="17">
        <v>42121.756921296299</v>
      </c>
    </row>
    <row r="151" spans="1:19" x14ac:dyDescent="0.35">
      <c r="A151" s="14">
        <v>3281</v>
      </c>
      <c r="B151" s="14" t="s">
        <v>3281</v>
      </c>
      <c r="C151" s="14" t="s">
        <v>7391</v>
      </c>
      <c r="D151" s="15">
        <v>5000</v>
      </c>
      <c r="E151" s="16">
        <v>6080</v>
      </c>
      <c r="F151" s="14" t="s">
        <v>8218</v>
      </c>
      <c r="G151" s="14" t="s">
        <v>8223</v>
      </c>
      <c r="H151" s="14" t="s">
        <v>8245</v>
      </c>
      <c r="I151" s="14">
        <v>1441153705</v>
      </c>
      <c r="J151" s="14">
        <v>1438561705</v>
      </c>
      <c r="K151" s="14" t="b">
        <v>0</v>
      </c>
      <c r="L151" s="14">
        <v>47</v>
      </c>
      <c r="M151" s="14" t="b">
        <v>1</v>
      </c>
      <c r="N151" s="14" t="s">
        <v>8269</v>
      </c>
      <c r="O151" s="14">
        <v>122</v>
      </c>
      <c r="P151" s="14">
        <v>129.36000000000001</v>
      </c>
      <c r="Q151" s="14" t="s">
        <v>8315</v>
      </c>
      <c r="R151" s="14" t="s">
        <v>8316</v>
      </c>
      <c r="S151" s="17">
        <v>42219.019733796296</v>
      </c>
    </row>
    <row r="152" spans="1:19" x14ac:dyDescent="0.35">
      <c r="A152" s="14">
        <v>3282</v>
      </c>
      <c r="B152" s="14" t="s">
        <v>3282</v>
      </c>
      <c r="C152" s="14" t="s">
        <v>7392</v>
      </c>
      <c r="D152" s="15">
        <v>31000</v>
      </c>
      <c r="E152" s="16">
        <v>31820.5</v>
      </c>
      <c r="F152" s="14" t="s">
        <v>8218</v>
      </c>
      <c r="G152" s="14" t="s">
        <v>8223</v>
      </c>
      <c r="H152" s="14" t="s">
        <v>8245</v>
      </c>
      <c r="I152" s="14">
        <v>1461904788</v>
      </c>
      <c r="J152" s="14">
        <v>1458103188</v>
      </c>
      <c r="K152" s="14" t="b">
        <v>0</v>
      </c>
      <c r="L152" s="14">
        <v>237</v>
      </c>
      <c r="M152" s="14" t="b">
        <v>1</v>
      </c>
      <c r="N152" s="14" t="s">
        <v>8269</v>
      </c>
      <c r="O152" s="14">
        <v>103</v>
      </c>
      <c r="P152" s="14">
        <v>134.26</v>
      </c>
      <c r="Q152" s="14" t="s">
        <v>8315</v>
      </c>
      <c r="R152" s="14" t="s">
        <v>8316</v>
      </c>
      <c r="S152" s="17">
        <v>42445.19430555556</v>
      </c>
    </row>
    <row r="153" spans="1:19" x14ac:dyDescent="0.35">
      <c r="A153" s="14">
        <v>3284</v>
      </c>
      <c r="B153" s="14" t="s">
        <v>3284</v>
      </c>
      <c r="C153" s="14" t="s">
        <v>7394</v>
      </c>
      <c r="D153" s="15">
        <v>3000</v>
      </c>
      <c r="E153" s="16">
        <v>3048</v>
      </c>
      <c r="F153" s="14" t="s">
        <v>8218</v>
      </c>
      <c r="G153" s="14" t="s">
        <v>8223</v>
      </c>
      <c r="H153" s="14" t="s">
        <v>8245</v>
      </c>
      <c r="I153" s="14">
        <v>1454047140</v>
      </c>
      <c r="J153" s="14">
        <v>1452546853</v>
      </c>
      <c r="K153" s="14" t="b">
        <v>0</v>
      </c>
      <c r="L153" s="14">
        <v>15</v>
      </c>
      <c r="M153" s="14" t="b">
        <v>1</v>
      </c>
      <c r="N153" s="14" t="s">
        <v>8269</v>
      </c>
      <c r="O153" s="14">
        <v>102</v>
      </c>
      <c r="P153" s="14">
        <v>203.2</v>
      </c>
      <c r="Q153" s="14" t="s">
        <v>8315</v>
      </c>
      <c r="R153" s="14" t="s">
        <v>8316</v>
      </c>
      <c r="S153" s="17">
        <v>42380.884872685187</v>
      </c>
    </row>
    <row r="154" spans="1:19" x14ac:dyDescent="0.35">
      <c r="A154" s="14">
        <v>3285</v>
      </c>
      <c r="B154" s="14" t="s">
        <v>3285</v>
      </c>
      <c r="C154" s="14" t="s">
        <v>7395</v>
      </c>
      <c r="D154" s="15">
        <v>4999</v>
      </c>
      <c r="E154" s="16">
        <v>5604</v>
      </c>
      <c r="F154" s="14" t="s">
        <v>8218</v>
      </c>
      <c r="G154" s="14" t="s">
        <v>8223</v>
      </c>
      <c r="H154" s="14" t="s">
        <v>8245</v>
      </c>
      <c r="I154" s="14">
        <v>1488258000</v>
      </c>
      <c r="J154" s="14">
        <v>1485556626</v>
      </c>
      <c r="K154" s="14" t="b">
        <v>0</v>
      </c>
      <c r="L154" s="14">
        <v>81</v>
      </c>
      <c r="M154" s="14" t="b">
        <v>1</v>
      </c>
      <c r="N154" s="14" t="s">
        <v>8269</v>
      </c>
      <c r="O154" s="14">
        <v>112</v>
      </c>
      <c r="P154" s="14">
        <v>69.19</v>
      </c>
      <c r="Q154" s="14" t="s">
        <v>8315</v>
      </c>
      <c r="R154" s="14" t="s">
        <v>8316</v>
      </c>
      <c r="S154" s="17">
        <v>42762.942430555559</v>
      </c>
    </row>
    <row r="155" spans="1:19" x14ac:dyDescent="0.35">
      <c r="A155" s="14">
        <v>3286</v>
      </c>
      <c r="B155" s="14" t="s">
        <v>3286</v>
      </c>
      <c r="C155" s="14" t="s">
        <v>7396</v>
      </c>
      <c r="D155" s="15">
        <v>15000</v>
      </c>
      <c r="E155" s="16">
        <v>15265</v>
      </c>
      <c r="F155" s="14" t="s">
        <v>8218</v>
      </c>
      <c r="G155" s="14" t="s">
        <v>8223</v>
      </c>
      <c r="H155" s="14" t="s">
        <v>8245</v>
      </c>
      <c r="I155" s="14">
        <v>1471291782</v>
      </c>
      <c r="J155" s="14">
        <v>1468699782</v>
      </c>
      <c r="K155" s="14" t="b">
        <v>0</v>
      </c>
      <c r="L155" s="14">
        <v>122</v>
      </c>
      <c r="M155" s="14" t="b">
        <v>1</v>
      </c>
      <c r="N155" s="14" t="s">
        <v>8269</v>
      </c>
      <c r="O155" s="14">
        <v>102</v>
      </c>
      <c r="P155" s="14">
        <v>125.12</v>
      </c>
      <c r="Q155" s="14" t="s">
        <v>8315</v>
      </c>
      <c r="R155" s="14" t="s">
        <v>8316</v>
      </c>
      <c r="S155" s="17">
        <v>42567.840069444443</v>
      </c>
    </row>
    <row r="156" spans="1:19" x14ac:dyDescent="0.35">
      <c r="A156" s="14">
        <v>3291</v>
      </c>
      <c r="B156" s="14" t="s">
        <v>3291</v>
      </c>
      <c r="C156" s="14" t="s">
        <v>7401</v>
      </c>
      <c r="D156" s="15">
        <v>500</v>
      </c>
      <c r="E156" s="16">
        <v>570</v>
      </c>
      <c r="F156" s="14" t="s">
        <v>8218</v>
      </c>
      <c r="G156" s="14" t="s">
        <v>8223</v>
      </c>
      <c r="H156" s="14" t="s">
        <v>8245</v>
      </c>
      <c r="I156" s="14">
        <v>1442462340</v>
      </c>
      <c r="J156" s="14">
        <v>1439743900</v>
      </c>
      <c r="K156" s="14" t="b">
        <v>0</v>
      </c>
      <c r="L156" s="14">
        <v>14</v>
      </c>
      <c r="M156" s="14" t="b">
        <v>1</v>
      </c>
      <c r="N156" s="14" t="s">
        <v>8269</v>
      </c>
      <c r="O156" s="14">
        <v>114</v>
      </c>
      <c r="P156" s="14">
        <v>40.71</v>
      </c>
      <c r="Q156" s="14" t="s">
        <v>8315</v>
      </c>
      <c r="R156" s="14" t="s">
        <v>8316</v>
      </c>
      <c r="S156" s="17">
        <v>42232.702546296292</v>
      </c>
    </row>
    <row r="157" spans="1:19" x14ac:dyDescent="0.35">
      <c r="A157" s="14">
        <v>3298</v>
      </c>
      <c r="B157" s="14" t="s">
        <v>3298</v>
      </c>
      <c r="C157" s="14" t="s">
        <v>7408</v>
      </c>
      <c r="D157" s="15">
        <v>10000</v>
      </c>
      <c r="E157" s="16">
        <v>10173</v>
      </c>
      <c r="F157" s="14" t="s">
        <v>8218</v>
      </c>
      <c r="G157" s="14" t="s">
        <v>8223</v>
      </c>
      <c r="H157" s="14" t="s">
        <v>8245</v>
      </c>
      <c r="I157" s="14">
        <v>1442102400</v>
      </c>
      <c r="J157" s="14">
        <v>1440370768</v>
      </c>
      <c r="K157" s="14" t="b">
        <v>0</v>
      </c>
      <c r="L157" s="14">
        <v>72</v>
      </c>
      <c r="M157" s="14" t="b">
        <v>1</v>
      </c>
      <c r="N157" s="14" t="s">
        <v>8269</v>
      </c>
      <c r="O157" s="14">
        <v>102</v>
      </c>
      <c r="P157" s="14">
        <v>141.29</v>
      </c>
      <c r="Q157" s="14" t="s">
        <v>8315</v>
      </c>
      <c r="R157" s="14" t="s">
        <v>8316</v>
      </c>
      <c r="S157" s="17">
        <v>42239.957962962959</v>
      </c>
    </row>
    <row r="158" spans="1:19" x14ac:dyDescent="0.35">
      <c r="A158" s="14">
        <v>3299</v>
      </c>
      <c r="B158" s="14" t="s">
        <v>3299</v>
      </c>
      <c r="C158" s="14" t="s">
        <v>7409</v>
      </c>
      <c r="D158" s="15">
        <v>3000</v>
      </c>
      <c r="E158" s="16">
        <v>3486</v>
      </c>
      <c r="F158" s="14" t="s">
        <v>8218</v>
      </c>
      <c r="G158" s="14" t="s">
        <v>8223</v>
      </c>
      <c r="H158" s="14" t="s">
        <v>8245</v>
      </c>
      <c r="I158" s="14">
        <v>1444860063</v>
      </c>
      <c r="J158" s="14">
        <v>1442268063</v>
      </c>
      <c r="K158" s="14" t="b">
        <v>0</v>
      </c>
      <c r="L158" s="14">
        <v>63</v>
      </c>
      <c r="M158" s="14" t="b">
        <v>1</v>
      </c>
      <c r="N158" s="14" t="s">
        <v>8269</v>
      </c>
      <c r="O158" s="14">
        <v>116</v>
      </c>
      <c r="P158" s="14">
        <v>55.33</v>
      </c>
      <c r="Q158" s="14" t="s">
        <v>8315</v>
      </c>
      <c r="R158" s="14" t="s">
        <v>8316</v>
      </c>
      <c r="S158" s="17">
        <v>42261.917395833334</v>
      </c>
    </row>
    <row r="159" spans="1:19" x14ac:dyDescent="0.35">
      <c r="A159" s="14">
        <v>3300</v>
      </c>
      <c r="B159" s="14" t="s">
        <v>3300</v>
      </c>
      <c r="C159" s="14" t="s">
        <v>7410</v>
      </c>
      <c r="D159" s="15">
        <v>3000</v>
      </c>
      <c r="E159" s="16">
        <v>4085</v>
      </c>
      <c r="F159" s="14" t="s">
        <v>8218</v>
      </c>
      <c r="G159" s="14" t="s">
        <v>8223</v>
      </c>
      <c r="H159" s="14" t="s">
        <v>8245</v>
      </c>
      <c r="I159" s="14">
        <v>1430329862</v>
      </c>
      <c r="J159" s="14">
        <v>1428515462</v>
      </c>
      <c r="K159" s="14" t="b">
        <v>0</v>
      </c>
      <c r="L159" s="14">
        <v>88</v>
      </c>
      <c r="M159" s="14" t="b">
        <v>1</v>
      </c>
      <c r="N159" s="14" t="s">
        <v>8269</v>
      </c>
      <c r="O159" s="14">
        <v>136</v>
      </c>
      <c r="P159" s="14">
        <v>46.42</v>
      </c>
      <c r="Q159" s="14" t="s">
        <v>8315</v>
      </c>
      <c r="R159" s="14" t="s">
        <v>8316</v>
      </c>
      <c r="S159" s="17">
        <v>42102.743773148148</v>
      </c>
    </row>
    <row r="160" spans="1:19" x14ac:dyDescent="0.35">
      <c r="A160" s="14">
        <v>3301</v>
      </c>
      <c r="B160" s="14" t="s">
        <v>3301</v>
      </c>
      <c r="C160" s="14" t="s">
        <v>7411</v>
      </c>
      <c r="D160" s="15">
        <v>3000</v>
      </c>
      <c r="E160" s="16">
        <v>4004</v>
      </c>
      <c r="F160" s="14" t="s">
        <v>8218</v>
      </c>
      <c r="G160" s="14" t="s">
        <v>8223</v>
      </c>
      <c r="H160" s="14" t="s">
        <v>8245</v>
      </c>
      <c r="I160" s="14">
        <v>1470034740</v>
      </c>
      <c r="J160" s="14">
        <v>1466185176</v>
      </c>
      <c r="K160" s="14" t="b">
        <v>0</v>
      </c>
      <c r="L160" s="14">
        <v>70</v>
      </c>
      <c r="M160" s="14" t="b">
        <v>1</v>
      </c>
      <c r="N160" s="14" t="s">
        <v>8269</v>
      </c>
      <c r="O160" s="14">
        <v>133</v>
      </c>
      <c r="P160" s="14">
        <v>57.2</v>
      </c>
      <c r="Q160" s="14" t="s">
        <v>8315</v>
      </c>
      <c r="R160" s="14" t="s">
        <v>8316</v>
      </c>
      <c r="S160" s="17">
        <v>42538.73583333334</v>
      </c>
    </row>
    <row r="161" spans="1:19" x14ac:dyDescent="0.35">
      <c r="A161" s="14">
        <v>3303</v>
      </c>
      <c r="B161" s="14" t="s">
        <v>3303</v>
      </c>
      <c r="C161" s="14" t="s">
        <v>7413</v>
      </c>
      <c r="D161" s="15">
        <v>1800</v>
      </c>
      <c r="E161" s="16">
        <v>2086</v>
      </c>
      <c r="F161" s="14" t="s">
        <v>8218</v>
      </c>
      <c r="G161" s="14" t="s">
        <v>8223</v>
      </c>
      <c r="H161" s="14" t="s">
        <v>8245</v>
      </c>
      <c r="I161" s="14">
        <v>1427553484</v>
      </c>
      <c r="J161" s="14">
        <v>1424533084</v>
      </c>
      <c r="K161" s="14" t="b">
        <v>0</v>
      </c>
      <c r="L161" s="14">
        <v>35</v>
      </c>
      <c r="M161" s="14" t="b">
        <v>1</v>
      </c>
      <c r="N161" s="14" t="s">
        <v>8269</v>
      </c>
      <c r="O161" s="14">
        <v>116</v>
      </c>
      <c r="P161" s="14">
        <v>59.6</v>
      </c>
      <c r="Q161" s="14" t="s">
        <v>8315</v>
      </c>
      <c r="R161" s="14" t="s">
        <v>8316</v>
      </c>
      <c r="S161" s="17">
        <v>42056.65143518518</v>
      </c>
    </row>
    <row r="162" spans="1:19" x14ac:dyDescent="0.35">
      <c r="A162" s="14">
        <v>3304</v>
      </c>
      <c r="B162" s="14" t="s">
        <v>3304</v>
      </c>
      <c r="C162" s="14" t="s">
        <v>7414</v>
      </c>
      <c r="D162" s="15">
        <v>15000</v>
      </c>
      <c r="E162" s="16">
        <v>15677.5</v>
      </c>
      <c r="F162" s="14" t="s">
        <v>8218</v>
      </c>
      <c r="G162" s="14" t="s">
        <v>8223</v>
      </c>
      <c r="H162" s="14" t="s">
        <v>8245</v>
      </c>
      <c r="I162" s="14">
        <v>1482418752</v>
      </c>
      <c r="J162" s="14">
        <v>1479826752</v>
      </c>
      <c r="K162" s="14" t="b">
        <v>0</v>
      </c>
      <c r="L162" s="14">
        <v>175</v>
      </c>
      <c r="M162" s="14" t="b">
        <v>1</v>
      </c>
      <c r="N162" s="14" t="s">
        <v>8269</v>
      </c>
      <c r="O162" s="14">
        <v>105</v>
      </c>
      <c r="P162" s="14">
        <v>89.59</v>
      </c>
      <c r="Q162" s="14" t="s">
        <v>8315</v>
      </c>
      <c r="R162" s="14" t="s">
        <v>8316</v>
      </c>
      <c r="S162" s="17">
        <v>42696.624444444446</v>
      </c>
    </row>
    <row r="163" spans="1:19" x14ac:dyDescent="0.35">
      <c r="A163" s="14">
        <v>3305</v>
      </c>
      <c r="B163" s="14" t="s">
        <v>3305</v>
      </c>
      <c r="C163" s="14" t="s">
        <v>7415</v>
      </c>
      <c r="D163" s="15">
        <v>4000</v>
      </c>
      <c r="E163" s="16">
        <v>4081</v>
      </c>
      <c r="F163" s="14" t="s">
        <v>8218</v>
      </c>
      <c r="G163" s="14" t="s">
        <v>8223</v>
      </c>
      <c r="H163" s="14" t="s">
        <v>8245</v>
      </c>
      <c r="I163" s="14">
        <v>1438374748</v>
      </c>
      <c r="J163" s="14">
        <v>1435782748</v>
      </c>
      <c r="K163" s="14" t="b">
        <v>0</v>
      </c>
      <c r="L163" s="14">
        <v>20</v>
      </c>
      <c r="M163" s="14" t="b">
        <v>1</v>
      </c>
      <c r="N163" s="14" t="s">
        <v>8269</v>
      </c>
      <c r="O163" s="14">
        <v>102</v>
      </c>
      <c r="P163" s="14">
        <v>204.05</v>
      </c>
      <c r="Q163" s="14" t="s">
        <v>8315</v>
      </c>
      <c r="R163" s="14" t="s">
        <v>8316</v>
      </c>
      <c r="S163" s="17">
        <v>42186.855879629627</v>
      </c>
    </row>
    <row r="164" spans="1:19" x14ac:dyDescent="0.35">
      <c r="A164" s="14">
        <v>3306</v>
      </c>
      <c r="B164" s="14" t="s">
        <v>3306</v>
      </c>
      <c r="C164" s="14" t="s">
        <v>7416</v>
      </c>
      <c r="D164" s="15">
        <v>1500</v>
      </c>
      <c r="E164" s="16">
        <v>2630</v>
      </c>
      <c r="F164" s="14" t="s">
        <v>8218</v>
      </c>
      <c r="G164" s="14" t="s">
        <v>8223</v>
      </c>
      <c r="H164" s="14" t="s">
        <v>8245</v>
      </c>
      <c r="I164" s="14">
        <v>1465527600</v>
      </c>
      <c r="J164" s="14">
        <v>1462252542</v>
      </c>
      <c r="K164" s="14" t="b">
        <v>0</v>
      </c>
      <c r="L164" s="14">
        <v>54</v>
      </c>
      <c r="M164" s="14" t="b">
        <v>1</v>
      </c>
      <c r="N164" s="14" t="s">
        <v>8269</v>
      </c>
      <c r="O164" s="14">
        <v>175</v>
      </c>
      <c r="P164" s="14">
        <v>48.7</v>
      </c>
      <c r="Q164" s="14" t="s">
        <v>8315</v>
      </c>
      <c r="R164" s="14" t="s">
        <v>8316</v>
      </c>
      <c r="S164" s="17">
        <v>42493.219236111108</v>
      </c>
    </row>
    <row r="165" spans="1:19" x14ac:dyDescent="0.35">
      <c r="A165" s="14">
        <v>3307</v>
      </c>
      <c r="B165" s="14" t="s">
        <v>3307</v>
      </c>
      <c r="C165" s="14" t="s">
        <v>7417</v>
      </c>
      <c r="D165" s="15">
        <v>1000</v>
      </c>
      <c r="E165" s="16">
        <v>1066.8</v>
      </c>
      <c r="F165" s="14" t="s">
        <v>8218</v>
      </c>
      <c r="G165" s="14" t="s">
        <v>8223</v>
      </c>
      <c r="H165" s="14" t="s">
        <v>8245</v>
      </c>
      <c r="I165" s="14">
        <v>1463275339</v>
      </c>
      <c r="J165" s="14">
        <v>1460683339</v>
      </c>
      <c r="K165" s="14" t="b">
        <v>0</v>
      </c>
      <c r="L165" s="14">
        <v>20</v>
      </c>
      <c r="M165" s="14" t="b">
        <v>1</v>
      </c>
      <c r="N165" s="14" t="s">
        <v>8269</v>
      </c>
      <c r="O165" s="14">
        <v>107</v>
      </c>
      <c r="P165" s="14">
        <v>53.34</v>
      </c>
      <c r="Q165" s="14" t="s">
        <v>8315</v>
      </c>
      <c r="R165" s="14" t="s">
        <v>8316</v>
      </c>
      <c r="S165" s="17">
        <v>42475.057164351849</v>
      </c>
    </row>
    <row r="166" spans="1:19" x14ac:dyDescent="0.35">
      <c r="A166" s="14">
        <v>3308</v>
      </c>
      <c r="B166" s="14" t="s">
        <v>3308</v>
      </c>
      <c r="C166" s="14" t="s">
        <v>7418</v>
      </c>
      <c r="D166" s="15">
        <v>3500</v>
      </c>
      <c r="E166" s="16">
        <v>4280</v>
      </c>
      <c r="F166" s="14" t="s">
        <v>8218</v>
      </c>
      <c r="G166" s="14" t="s">
        <v>8223</v>
      </c>
      <c r="H166" s="14" t="s">
        <v>8245</v>
      </c>
      <c r="I166" s="14">
        <v>1460581365</v>
      </c>
      <c r="J166" s="14">
        <v>1458766965</v>
      </c>
      <c r="K166" s="14" t="b">
        <v>0</v>
      </c>
      <c r="L166" s="14">
        <v>57</v>
      </c>
      <c r="M166" s="14" t="b">
        <v>1</v>
      </c>
      <c r="N166" s="14" t="s">
        <v>8269</v>
      </c>
      <c r="O166" s="14">
        <v>122</v>
      </c>
      <c r="P166" s="14">
        <v>75.09</v>
      </c>
      <c r="Q166" s="14" t="s">
        <v>8315</v>
      </c>
      <c r="R166" s="14" t="s">
        <v>8316</v>
      </c>
      <c r="S166" s="17">
        <v>42452.876909722225</v>
      </c>
    </row>
    <row r="167" spans="1:19" x14ac:dyDescent="0.35">
      <c r="A167" s="14">
        <v>3310</v>
      </c>
      <c r="B167" s="14" t="s">
        <v>3310</v>
      </c>
      <c r="C167" s="14" t="s">
        <v>7420</v>
      </c>
      <c r="D167" s="15">
        <v>6500</v>
      </c>
      <c r="E167" s="16">
        <v>6505</v>
      </c>
      <c r="F167" s="14" t="s">
        <v>8218</v>
      </c>
      <c r="G167" s="14" t="s">
        <v>8223</v>
      </c>
      <c r="H167" s="14" t="s">
        <v>8245</v>
      </c>
      <c r="I167" s="14">
        <v>1444169825</v>
      </c>
      <c r="J167" s="14">
        <v>1441577825</v>
      </c>
      <c r="K167" s="14" t="b">
        <v>0</v>
      </c>
      <c r="L167" s="14">
        <v>31</v>
      </c>
      <c r="M167" s="14" t="b">
        <v>1</v>
      </c>
      <c r="N167" s="14" t="s">
        <v>8269</v>
      </c>
      <c r="O167" s="14">
        <v>100</v>
      </c>
      <c r="P167" s="14">
        <v>209.84</v>
      </c>
      <c r="Q167" s="14" t="s">
        <v>8315</v>
      </c>
      <c r="R167" s="14" t="s">
        <v>8316</v>
      </c>
      <c r="S167" s="17">
        <v>42253.928530092591</v>
      </c>
    </row>
    <row r="168" spans="1:19" x14ac:dyDescent="0.35">
      <c r="A168" s="14">
        <v>3311</v>
      </c>
      <c r="B168" s="14" t="s">
        <v>3311</v>
      </c>
      <c r="C168" s="14" t="s">
        <v>7421</v>
      </c>
      <c r="D168" s="15">
        <v>2500</v>
      </c>
      <c r="E168" s="16">
        <v>2746</v>
      </c>
      <c r="F168" s="14" t="s">
        <v>8218</v>
      </c>
      <c r="G168" s="14" t="s">
        <v>8223</v>
      </c>
      <c r="H168" s="14" t="s">
        <v>8245</v>
      </c>
      <c r="I168" s="14">
        <v>1445065210</v>
      </c>
      <c r="J168" s="14">
        <v>1442473210</v>
      </c>
      <c r="K168" s="14" t="b">
        <v>0</v>
      </c>
      <c r="L168" s="14">
        <v>45</v>
      </c>
      <c r="M168" s="14" t="b">
        <v>1</v>
      </c>
      <c r="N168" s="14" t="s">
        <v>8269</v>
      </c>
      <c r="O168" s="14">
        <v>110</v>
      </c>
      <c r="P168" s="14">
        <v>61.02</v>
      </c>
      <c r="Q168" s="14" t="s">
        <v>8315</v>
      </c>
      <c r="R168" s="14" t="s">
        <v>8316</v>
      </c>
      <c r="S168" s="17">
        <v>42264.29178240741</v>
      </c>
    </row>
    <row r="169" spans="1:19" x14ac:dyDescent="0.35">
      <c r="A169" s="14">
        <v>3312</v>
      </c>
      <c r="B169" s="14" t="s">
        <v>3312</v>
      </c>
      <c r="C169" s="14" t="s">
        <v>7422</v>
      </c>
      <c r="D169" s="15">
        <v>2500</v>
      </c>
      <c r="E169" s="16">
        <v>2501</v>
      </c>
      <c r="F169" s="14" t="s">
        <v>8218</v>
      </c>
      <c r="G169" s="14" t="s">
        <v>8223</v>
      </c>
      <c r="H169" s="14" t="s">
        <v>8245</v>
      </c>
      <c r="I169" s="14">
        <v>1478901600</v>
      </c>
      <c r="J169" s="14">
        <v>1477077946</v>
      </c>
      <c r="K169" s="14" t="b">
        <v>0</v>
      </c>
      <c r="L169" s="14">
        <v>41</v>
      </c>
      <c r="M169" s="14" t="b">
        <v>1</v>
      </c>
      <c r="N169" s="14" t="s">
        <v>8269</v>
      </c>
      <c r="O169" s="14">
        <v>100</v>
      </c>
      <c r="P169" s="14">
        <v>61</v>
      </c>
      <c r="Q169" s="14" t="s">
        <v>8315</v>
      </c>
      <c r="R169" s="14" t="s">
        <v>8316</v>
      </c>
      <c r="S169" s="17">
        <v>42664.809560185182</v>
      </c>
    </row>
    <row r="170" spans="1:19" x14ac:dyDescent="0.35">
      <c r="A170" s="14">
        <v>3313</v>
      </c>
      <c r="B170" s="14" t="s">
        <v>3313</v>
      </c>
      <c r="C170" s="14" t="s">
        <v>7423</v>
      </c>
      <c r="D170" s="15">
        <v>2000</v>
      </c>
      <c r="E170" s="16">
        <v>2321</v>
      </c>
      <c r="F170" s="14" t="s">
        <v>8218</v>
      </c>
      <c r="G170" s="14" t="s">
        <v>8223</v>
      </c>
      <c r="H170" s="14" t="s">
        <v>8245</v>
      </c>
      <c r="I170" s="14">
        <v>1453856400</v>
      </c>
      <c r="J170" s="14">
        <v>1452664317</v>
      </c>
      <c r="K170" s="14" t="b">
        <v>0</v>
      </c>
      <c r="L170" s="14">
        <v>29</v>
      </c>
      <c r="M170" s="14" t="b">
        <v>1</v>
      </c>
      <c r="N170" s="14" t="s">
        <v>8269</v>
      </c>
      <c r="O170" s="14">
        <v>116</v>
      </c>
      <c r="P170" s="14">
        <v>80.03</v>
      </c>
      <c r="Q170" s="14" t="s">
        <v>8315</v>
      </c>
      <c r="R170" s="14" t="s">
        <v>8316</v>
      </c>
      <c r="S170" s="17">
        <v>42382.244409722218</v>
      </c>
    </row>
    <row r="171" spans="1:19" x14ac:dyDescent="0.35">
      <c r="A171" s="14">
        <v>3316</v>
      </c>
      <c r="B171" s="14" t="s">
        <v>3316</v>
      </c>
      <c r="C171" s="14" t="s">
        <v>7426</v>
      </c>
      <c r="D171" s="15">
        <v>11737</v>
      </c>
      <c r="E171" s="16">
        <v>11747.18</v>
      </c>
      <c r="F171" s="14" t="s">
        <v>8218</v>
      </c>
      <c r="G171" s="14" t="s">
        <v>8223</v>
      </c>
      <c r="H171" s="14" t="s">
        <v>8245</v>
      </c>
      <c r="I171" s="14">
        <v>1407506040</v>
      </c>
      <c r="J171" s="14">
        <v>1404680075</v>
      </c>
      <c r="K171" s="14" t="b">
        <v>0</v>
      </c>
      <c r="L171" s="14">
        <v>125</v>
      </c>
      <c r="M171" s="14" t="b">
        <v>1</v>
      </c>
      <c r="N171" s="14" t="s">
        <v>8269</v>
      </c>
      <c r="O171" s="14">
        <v>100</v>
      </c>
      <c r="P171" s="14">
        <v>93.98</v>
      </c>
      <c r="Q171" s="14" t="s">
        <v>8315</v>
      </c>
      <c r="R171" s="14" t="s">
        <v>8316</v>
      </c>
      <c r="S171" s="17">
        <v>41826.871238425927</v>
      </c>
    </row>
    <row r="172" spans="1:19" x14ac:dyDescent="0.35">
      <c r="A172" s="14">
        <v>3317</v>
      </c>
      <c r="B172" s="14" t="s">
        <v>3317</v>
      </c>
      <c r="C172" s="14" t="s">
        <v>7427</v>
      </c>
      <c r="D172" s="15">
        <v>1050</v>
      </c>
      <c r="E172" s="16">
        <v>1115</v>
      </c>
      <c r="F172" s="14" t="s">
        <v>8218</v>
      </c>
      <c r="G172" s="14" t="s">
        <v>8223</v>
      </c>
      <c r="H172" s="14" t="s">
        <v>8245</v>
      </c>
      <c r="I172" s="14">
        <v>1465347424</v>
      </c>
      <c r="J172" s="14">
        <v>1462755424</v>
      </c>
      <c r="K172" s="14" t="b">
        <v>0</v>
      </c>
      <c r="L172" s="14">
        <v>18</v>
      </c>
      <c r="M172" s="14" t="b">
        <v>1</v>
      </c>
      <c r="N172" s="14" t="s">
        <v>8269</v>
      </c>
      <c r="O172" s="14">
        <v>106</v>
      </c>
      <c r="P172" s="14">
        <v>61.94</v>
      </c>
      <c r="Q172" s="14" t="s">
        <v>8315</v>
      </c>
      <c r="R172" s="14" t="s">
        <v>8316</v>
      </c>
      <c r="S172" s="17">
        <v>42499.039629629624</v>
      </c>
    </row>
    <row r="173" spans="1:19" x14ac:dyDescent="0.35">
      <c r="A173" s="14">
        <v>3320</v>
      </c>
      <c r="B173" s="14" t="s">
        <v>3320</v>
      </c>
      <c r="C173" s="14" t="s">
        <v>7430</v>
      </c>
      <c r="D173" s="15">
        <v>2500</v>
      </c>
      <c r="E173" s="16">
        <v>2525</v>
      </c>
      <c r="F173" s="14" t="s">
        <v>8218</v>
      </c>
      <c r="G173" s="14" t="s">
        <v>8223</v>
      </c>
      <c r="H173" s="14" t="s">
        <v>8245</v>
      </c>
      <c r="I173" s="14">
        <v>1466557557</v>
      </c>
      <c r="J173" s="14">
        <v>1463965557</v>
      </c>
      <c r="K173" s="14" t="b">
        <v>0</v>
      </c>
      <c r="L173" s="14">
        <v>38</v>
      </c>
      <c r="M173" s="14" t="b">
        <v>1</v>
      </c>
      <c r="N173" s="14" t="s">
        <v>8269</v>
      </c>
      <c r="O173" s="14">
        <v>101</v>
      </c>
      <c r="P173" s="14">
        <v>66.45</v>
      </c>
      <c r="Q173" s="14" t="s">
        <v>8315</v>
      </c>
      <c r="R173" s="14" t="s">
        <v>8316</v>
      </c>
      <c r="S173" s="17">
        <v>42513.045798611114</v>
      </c>
    </row>
    <row r="174" spans="1:19" x14ac:dyDescent="0.35">
      <c r="A174" s="14">
        <v>3321</v>
      </c>
      <c r="B174" s="14" t="s">
        <v>3321</v>
      </c>
      <c r="C174" s="14" t="s">
        <v>7431</v>
      </c>
      <c r="D174" s="15">
        <v>500</v>
      </c>
      <c r="E174" s="16">
        <v>537</v>
      </c>
      <c r="F174" s="14" t="s">
        <v>8218</v>
      </c>
      <c r="G174" s="14" t="s">
        <v>8223</v>
      </c>
      <c r="H174" s="14" t="s">
        <v>8245</v>
      </c>
      <c r="I174" s="14">
        <v>1413431940</v>
      </c>
      <c r="J174" s="14">
        <v>1412216665</v>
      </c>
      <c r="K174" s="14" t="b">
        <v>0</v>
      </c>
      <c r="L174" s="14">
        <v>15</v>
      </c>
      <c r="M174" s="14" t="b">
        <v>1</v>
      </c>
      <c r="N174" s="14" t="s">
        <v>8269</v>
      </c>
      <c r="O174" s="14">
        <v>107</v>
      </c>
      <c r="P174" s="14">
        <v>35.799999999999997</v>
      </c>
      <c r="Q174" s="14" t="s">
        <v>8315</v>
      </c>
      <c r="R174" s="14" t="s">
        <v>8316</v>
      </c>
      <c r="S174" s="17">
        <v>41914.100289351853</v>
      </c>
    </row>
    <row r="175" spans="1:19" x14ac:dyDescent="0.35">
      <c r="A175" s="14">
        <v>3322</v>
      </c>
      <c r="B175" s="14" t="s">
        <v>3322</v>
      </c>
      <c r="C175" s="14" t="s">
        <v>7432</v>
      </c>
      <c r="D175" s="15">
        <v>3300</v>
      </c>
      <c r="E175" s="16">
        <v>3350</v>
      </c>
      <c r="F175" s="14" t="s">
        <v>8218</v>
      </c>
      <c r="G175" s="14" t="s">
        <v>8223</v>
      </c>
      <c r="H175" s="14" t="s">
        <v>8245</v>
      </c>
      <c r="I175" s="14">
        <v>1466567700</v>
      </c>
      <c r="J175" s="14">
        <v>1464653696</v>
      </c>
      <c r="K175" s="14" t="b">
        <v>0</v>
      </c>
      <c r="L175" s="14">
        <v>23</v>
      </c>
      <c r="M175" s="14" t="b">
        <v>1</v>
      </c>
      <c r="N175" s="14" t="s">
        <v>8269</v>
      </c>
      <c r="O175" s="14">
        <v>102</v>
      </c>
      <c r="P175" s="14">
        <v>145.65</v>
      </c>
      <c r="Q175" s="14" t="s">
        <v>8315</v>
      </c>
      <c r="R175" s="14" t="s">
        <v>8316</v>
      </c>
      <c r="S175" s="17">
        <v>42521.010370370372</v>
      </c>
    </row>
    <row r="176" spans="1:19" x14ac:dyDescent="0.35">
      <c r="A176" s="14">
        <v>3326</v>
      </c>
      <c r="B176" s="14" t="s">
        <v>3326</v>
      </c>
      <c r="C176" s="14" t="s">
        <v>7436</v>
      </c>
      <c r="D176" s="15">
        <v>8000</v>
      </c>
      <c r="E176" s="16">
        <v>8110</v>
      </c>
      <c r="F176" s="14" t="s">
        <v>8218</v>
      </c>
      <c r="G176" s="14" t="s">
        <v>8223</v>
      </c>
      <c r="H176" s="14" t="s">
        <v>8245</v>
      </c>
      <c r="I176" s="14">
        <v>1425830905</v>
      </c>
      <c r="J176" s="14">
        <v>1423242505</v>
      </c>
      <c r="K176" s="14" t="b">
        <v>0</v>
      </c>
      <c r="L176" s="14">
        <v>57</v>
      </c>
      <c r="M176" s="14" t="b">
        <v>1</v>
      </c>
      <c r="N176" s="14" t="s">
        <v>8269</v>
      </c>
      <c r="O176" s="14">
        <v>101</v>
      </c>
      <c r="P176" s="14">
        <v>142.28</v>
      </c>
      <c r="Q176" s="14" t="s">
        <v>8315</v>
      </c>
      <c r="R176" s="14" t="s">
        <v>8316</v>
      </c>
      <c r="S176" s="17">
        <v>42041.714178240742</v>
      </c>
    </row>
    <row r="177" spans="1:19" x14ac:dyDescent="0.35">
      <c r="A177" s="14">
        <v>3328</v>
      </c>
      <c r="B177" s="14" t="s">
        <v>3328</v>
      </c>
      <c r="C177" s="14" t="s">
        <v>7438</v>
      </c>
      <c r="D177" s="15">
        <v>1800</v>
      </c>
      <c r="E177" s="16">
        <v>2635</v>
      </c>
      <c r="F177" s="14" t="s">
        <v>8218</v>
      </c>
      <c r="G177" s="14" t="s">
        <v>8223</v>
      </c>
      <c r="H177" s="14" t="s">
        <v>8245</v>
      </c>
      <c r="I177" s="14">
        <v>1404522000</v>
      </c>
      <c r="J177" s="14">
        <v>1404308883</v>
      </c>
      <c r="K177" s="14" t="b">
        <v>0</v>
      </c>
      <c r="L177" s="14">
        <v>9</v>
      </c>
      <c r="M177" s="14" t="b">
        <v>1</v>
      </c>
      <c r="N177" s="14" t="s">
        <v>8269</v>
      </c>
      <c r="O177" s="14">
        <v>146</v>
      </c>
      <c r="P177" s="14">
        <v>292.77999999999997</v>
      </c>
      <c r="Q177" s="14" t="s">
        <v>8315</v>
      </c>
      <c r="R177" s="14" t="s">
        <v>8316</v>
      </c>
      <c r="S177" s="17">
        <v>41822.57503472222</v>
      </c>
    </row>
    <row r="178" spans="1:19" x14ac:dyDescent="0.35">
      <c r="A178" s="14">
        <v>3331</v>
      </c>
      <c r="B178" s="14" t="s">
        <v>3331</v>
      </c>
      <c r="C178" s="14" t="s">
        <v>7441</v>
      </c>
      <c r="D178" s="15">
        <v>5000</v>
      </c>
      <c r="E178" s="16">
        <v>5226</v>
      </c>
      <c r="F178" s="14" t="s">
        <v>8218</v>
      </c>
      <c r="G178" s="14" t="s">
        <v>8223</v>
      </c>
      <c r="H178" s="14" t="s">
        <v>8245</v>
      </c>
      <c r="I178" s="14">
        <v>1444149886</v>
      </c>
      <c r="J178" s="14">
        <v>1441125886</v>
      </c>
      <c r="K178" s="14" t="b">
        <v>0</v>
      </c>
      <c r="L178" s="14">
        <v>65</v>
      </c>
      <c r="M178" s="14" t="b">
        <v>1</v>
      </c>
      <c r="N178" s="14" t="s">
        <v>8269</v>
      </c>
      <c r="O178" s="14">
        <v>105</v>
      </c>
      <c r="P178" s="14">
        <v>80.400000000000006</v>
      </c>
      <c r="Q178" s="14" t="s">
        <v>8315</v>
      </c>
      <c r="R178" s="14" t="s">
        <v>8316</v>
      </c>
      <c r="S178" s="17">
        <v>42248.697754629626</v>
      </c>
    </row>
    <row r="179" spans="1:19" x14ac:dyDescent="0.35">
      <c r="A179" s="14">
        <v>3332</v>
      </c>
      <c r="B179" s="14" t="s">
        <v>3332</v>
      </c>
      <c r="C179" s="14" t="s">
        <v>7442</v>
      </c>
      <c r="D179" s="15">
        <v>6000</v>
      </c>
      <c r="E179" s="16">
        <v>6000</v>
      </c>
      <c r="F179" s="14" t="s">
        <v>8218</v>
      </c>
      <c r="G179" s="14" t="s">
        <v>8223</v>
      </c>
      <c r="H179" s="14" t="s">
        <v>8245</v>
      </c>
      <c r="I179" s="14">
        <v>1405802330</v>
      </c>
      <c r="J179" s="14">
        <v>1403210330</v>
      </c>
      <c r="K179" s="14" t="b">
        <v>0</v>
      </c>
      <c r="L179" s="14">
        <v>83</v>
      </c>
      <c r="M179" s="14" t="b">
        <v>1</v>
      </c>
      <c r="N179" s="14" t="s">
        <v>8269</v>
      </c>
      <c r="O179" s="14">
        <v>100</v>
      </c>
      <c r="P179" s="14">
        <v>72.290000000000006</v>
      </c>
      <c r="Q179" s="14" t="s">
        <v>8315</v>
      </c>
      <c r="R179" s="14" t="s">
        <v>8316</v>
      </c>
      <c r="S179" s="17">
        <v>41809.860300925924</v>
      </c>
    </row>
    <row r="180" spans="1:19" x14ac:dyDescent="0.35">
      <c r="A180" s="14">
        <v>3333</v>
      </c>
      <c r="B180" s="14" t="s">
        <v>3333</v>
      </c>
      <c r="C180" s="14" t="s">
        <v>7443</v>
      </c>
      <c r="D180" s="15">
        <v>3500</v>
      </c>
      <c r="E180" s="16">
        <v>3660</v>
      </c>
      <c r="F180" s="14" t="s">
        <v>8218</v>
      </c>
      <c r="G180" s="14" t="s">
        <v>8223</v>
      </c>
      <c r="H180" s="14" t="s">
        <v>8245</v>
      </c>
      <c r="I180" s="14">
        <v>1434384880</v>
      </c>
      <c r="J180" s="14">
        <v>1432484080</v>
      </c>
      <c r="K180" s="14" t="b">
        <v>0</v>
      </c>
      <c r="L180" s="14">
        <v>111</v>
      </c>
      <c r="M180" s="14" t="b">
        <v>1</v>
      </c>
      <c r="N180" s="14" t="s">
        <v>8269</v>
      </c>
      <c r="O180" s="14">
        <v>105</v>
      </c>
      <c r="P180" s="14">
        <v>32.97</v>
      </c>
      <c r="Q180" s="14" t="s">
        <v>8315</v>
      </c>
      <c r="R180" s="14" t="s">
        <v>8316</v>
      </c>
      <c r="S180" s="17">
        <v>42148.676851851851</v>
      </c>
    </row>
    <row r="181" spans="1:19" x14ac:dyDescent="0.35">
      <c r="A181" s="14">
        <v>3334</v>
      </c>
      <c r="B181" s="14" t="s">
        <v>3334</v>
      </c>
      <c r="C181" s="14" t="s">
        <v>7444</v>
      </c>
      <c r="D181" s="15">
        <v>3871</v>
      </c>
      <c r="E181" s="16">
        <v>5366</v>
      </c>
      <c r="F181" s="14" t="s">
        <v>8218</v>
      </c>
      <c r="G181" s="14" t="s">
        <v>8223</v>
      </c>
      <c r="H181" s="14" t="s">
        <v>8245</v>
      </c>
      <c r="I181" s="14">
        <v>1438259422</v>
      </c>
      <c r="J181" s="14">
        <v>1435667422</v>
      </c>
      <c r="K181" s="14" t="b">
        <v>0</v>
      </c>
      <c r="L181" s="14">
        <v>46</v>
      </c>
      <c r="M181" s="14" t="b">
        <v>1</v>
      </c>
      <c r="N181" s="14" t="s">
        <v>8269</v>
      </c>
      <c r="O181" s="14">
        <v>139</v>
      </c>
      <c r="P181" s="14">
        <v>116.65</v>
      </c>
      <c r="Q181" s="14" t="s">
        <v>8315</v>
      </c>
      <c r="R181" s="14" t="s">
        <v>8316</v>
      </c>
      <c r="S181" s="17">
        <v>42185.521087962959</v>
      </c>
    </row>
    <row r="182" spans="1:19" x14ac:dyDescent="0.35">
      <c r="A182" s="14">
        <v>3338</v>
      </c>
      <c r="B182" s="14" t="s">
        <v>3338</v>
      </c>
      <c r="C182" s="14" t="s">
        <v>7448</v>
      </c>
      <c r="D182" s="15">
        <v>15000</v>
      </c>
      <c r="E182" s="16">
        <v>15327</v>
      </c>
      <c r="F182" s="14" t="s">
        <v>8218</v>
      </c>
      <c r="G182" s="14" t="s">
        <v>8223</v>
      </c>
      <c r="H182" s="14" t="s">
        <v>8245</v>
      </c>
      <c r="I182" s="14">
        <v>1487944080</v>
      </c>
      <c r="J182" s="14">
        <v>1486129680</v>
      </c>
      <c r="K182" s="14" t="b">
        <v>0</v>
      </c>
      <c r="L182" s="14">
        <v>112</v>
      </c>
      <c r="M182" s="14" t="b">
        <v>1</v>
      </c>
      <c r="N182" s="14" t="s">
        <v>8269</v>
      </c>
      <c r="O182" s="14">
        <v>102</v>
      </c>
      <c r="P182" s="14">
        <v>136.85</v>
      </c>
      <c r="Q182" s="14" t="s">
        <v>8315</v>
      </c>
      <c r="R182" s="14" t="s">
        <v>8316</v>
      </c>
      <c r="S182" s="17">
        <v>42769.574999999997</v>
      </c>
    </row>
    <row r="183" spans="1:19" x14ac:dyDescent="0.35">
      <c r="A183" s="14">
        <v>3339</v>
      </c>
      <c r="B183" s="14" t="s">
        <v>3339</v>
      </c>
      <c r="C183" s="14" t="s">
        <v>7449</v>
      </c>
      <c r="D183" s="15">
        <v>8000</v>
      </c>
      <c r="E183" s="16">
        <v>8348</v>
      </c>
      <c r="F183" s="14" t="s">
        <v>8218</v>
      </c>
      <c r="G183" s="14" t="s">
        <v>8223</v>
      </c>
      <c r="H183" s="14" t="s">
        <v>8245</v>
      </c>
      <c r="I183" s="14">
        <v>1469721518</v>
      </c>
      <c r="J183" s="14">
        <v>1467129518</v>
      </c>
      <c r="K183" s="14" t="b">
        <v>0</v>
      </c>
      <c r="L183" s="14">
        <v>47</v>
      </c>
      <c r="M183" s="14" t="b">
        <v>1</v>
      </c>
      <c r="N183" s="14" t="s">
        <v>8269</v>
      </c>
      <c r="O183" s="14">
        <v>104</v>
      </c>
      <c r="P183" s="14">
        <v>177.62</v>
      </c>
      <c r="Q183" s="14" t="s">
        <v>8315</v>
      </c>
      <c r="R183" s="14" t="s">
        <v>8316</v>
      </c>
      <c r="S183" s="17">
        <v>42549.665717592594</v>
      </c>
    </row>
    <row r="184" spans="1:19" x14ac:dyDescent="0.35">
      <c r="A184" s="14">
        <v>3340</v>
      </c>
      <c r="B184" s="14" t="s">
        <v>3340</v>
      </c>
      <c r="C184" s="14" t="s">
        <v>7450</v>
      </c>
      <c r="D184" s="15">
        <v>3000</v>
      </c>
      <c r="E184" s="16">
        <v>4145</v>
      </c>
      <c r="F184" s="14" t="s">
        <v>8218</v>
      </c>
      <c r="G184" s="14" t="s">
        <v>8223</v>
      </c>
      <c r="H184" s="14" t="s">
        <v>8245</v>
      </c>
      <c r="I184" s="14">
        <v>1481066554</v>
      </c>
      <c r="J184" s="14">
        <v>1478906554</v>
      </c>
      <c r="K184" s="14" t="b">
        <v>0</v>
      </c>
      <c r="L184" s="14">
        <v>38</v>
      </c>
      <c r="M184" s="14" t="b">
        <v>1</v>
      </c>
      <c r="N184" s="14" t="s">
        <v>8269</v>
      </c>
      <c r="O184" s="14">
        <v>138</v>
      </c>
      <c r="P184" s="14">
        <v>109.08</v>
      </c>
      <c r="Q184" s="14" t="s">
        <v>8315</v>
      </c>
      <c r="R184" s="14" t="s">
        <v>8316</v>
      </c>
      <c r="S184" s="17">
        <v>42685.974004629628</v>
      </c>
    </row>
    <row r="185" spans="1:19" x14ac:dyDescent="0.35">
      <c r="A185" s="14">
        <v>3342</v>
      </c>
      <c r="B185" s="14" t="s">
        <v>3342</v>
      </c>
      <c r="C185" s="14" t="s">
        <v>7452</v>
      </c>
      <c r="D185" s="15">
        <v>6000</v>
      </c>
      <c r="E185" s="16">
        <v>6100</v>
      </c>
      <c r="F185" s="14" t="s">
        <v>8218</v>
      </c>
      <c r="G185" s="14" t="s">
        <v>8223</v>
      </c>
      <c r="H185" s="14" t="s">
        <v>8245</v>
      </c>
      <c r="I185" s="14">
        <v>1427864340</v>
      </c>
      <c r="J185" s="14">
        <v>1425020810</v>
      </c>
      <c r="K185" s="14" t="b">
        <v>0</v>
      </c>
      <c r="L185" s="14">
        <v>78</v>
      </c>
      <c r="M185" s="14" t="b">
        <v>1</v>
      </c>
      <c r="N185" s="14" t="s">
        <v>8269</v>
      </c>
      <c r="O185" s="14">
        <v>102</v>
      </c>
      <c r="P185" s="14">
        <v>78.209999999999994</v>
      </c>
      <c r="Q185" s="14" t="s">
        <v>8315</v>
      </c>
      <c r="R185" s="14" t="s">
        <v>8316</v>
      </c>
      <c r="S185" s="17">
        <v>42062.296412037031</v>
      </c>
    </row>
    <row r="186" spans="1:19" x14ac:dyDescent="0.35">
      <c r="A186" s="14">
        <v>3344</v>
      </c>
      <c r="B186" s="14" t="s">
        <v>3344</v>
      </c>
      <c r="C186" s="14" t="s">
        <v>7454</v>
      </c>
      <c r="D186" s="15">
        <v>4500</v>
      </c>
      <c r="E186" s="16">
        <v>4565</v>
      </c>
      <c r="F186" s="14" t="s">
        <v>8218</v>
      </c>
      <c r="G186" s="14" t="s">
        <v>8223</v>
      </c>
      <c r="H186" s="14" t="s">
        <v>8245</v>
      </c>
      <c r="I186" s="14">
        <v>1409374093</v>
      </c>
      <c r="J186" s="14">
        <v>1406782093</v>
      </c>
      <c r="K186" s="14" t="b">
        <v>0</v>
      </c>
      <c r="L186" s="14">
        <v>40</v>
      </c>
      <c r="M186" s="14" t="b">
        <v>1</v>
      </c>
      <c r="N186" s="14" t="s">
        <v>8269</v>
      </c>
      <c r="O186" s="14">
        <v>101</v>
      </c>
      <c r="P186" s="14">
        <v>114.13</v>
      </c>
      <c r="Q186" s="14" t="s">
        <v>8315</v>
      </c>
      <c r="R186" s="14" t="s">
        <v>8316</v>
      </c>
      <c r="S186" s="17">
        <v>41851.200150462959</v>
      </c>
    </row>
    <row r="187" spans="1:19" x14ac:dyDescent="0.35">
      <c r="A187" s="14">
        <v>3345</v>
      </c>
      <c r="B187" s="14" t="s">
        <v>3345</v>
      </c>
      <c r="C187" s="14" t="s">
        <v>7455</v>
      </c>
      <c r="D187" s="15">
        <v>500</v>
      </c>
      <c r="E187" s="16">
        <v>650</v>
      </c>
      <c r="F187" s="14" t="s">
        <v>8218</v>
      </c>
      <c r="G187" s="14" t="s">
        <v>8223</v>
      </c>
      <c r="H187" s="14" t="s">
        <v>8245</v>
      </c>
      <c r="I187" s="14">
        <v>1429317420</v>
      </c>
      <c r="J187" s="14">
        <v>1424226768</v>
      </c>
      <c r="K187" s="14" t="b">
        <v>0</v>
      </c>
      <c r="L187" s="14">
        <v>13</v>
      </c>
      <c r="M187" s="14" t="b">
        <v>1</v>
      </c>
      <c r="N187" s="14" t="s">
        <v>8269</v>
      </c>
      <c r="O187" s="14">
        <v>130</v>
      </c>
      <c r="P187" s="14">
        <v>50</v>
      </c>
      <c r="Q187" s="14" t="s">
        <v>8315</v>
      </c>
      <c r="R187" s="14" t="s">
        <v>8316</v>
      </c>
      <c r="S187" s="17">
        <v>42053.106111111112</v>
      </c>
    </row>
    <row r="188" spans="1:19" x14ac:dyDescent="0.35">
      <c r="A188" s="14">
        <v>3346</v>
      </c>
      <c r="B188" s="14" t="s">
        <v>3346</v>
      </c>
      <c r="C188" s="14" t="s">
        <v>7456</v>
      </c>
      <c r="D188" s="15">
        <v>1500</v>
      </c>
      <c r="E188" s="16">
        <v>1650</v>
      </c>
      <c r="F188" s="14" t="s">
        <v>8218</v>
      </c>
      <c r="G188" s="14" t="s">
        <v>8223</v>
      </c>
      <c r="H188" s="14" t="s">
        <v>8245</v>
      </c>
      <c r="I188" s="14">
        <v>1424910910</v>
      </c>
      <c r="J188" s="14">
        <v>1424306110</v>
      </c>
      <c r="K188" s="14" t="b">
        <v>0</v>
      </c>
      <c r="L188" s="14">
        <v>18</v>
      </c>
      <c r="M188" s="14" t="b">
        <v>1</v>
      </c>
      <c r="N188" s="14" t="s">
        <v>8269</v>
      </c>
      <c r="O188" s="14">
        <v>110</v>
      </c>
      <c r="P188" s="14">
        <v>91.67</v>
      </c>
      <c r="Q188" s="14" t="s">
        <v>8315</v>
      </c>
      <c r="R188" s="14" t="s">
        <v>8316</v>
      </c>
      <c r="S188" s="17">
        <v>42054.024421296301</v>
      </c>
    </row>
    <row r="189" spans="1:19" x14ac:dyDescent="0.35">
      <c r="A189" s="14">
        <v>3348</v>
      </c>
      <c r="B189" s="14" t="s">
        <v>3266</v>
      </c>
      <c r="C189" s="14" t="s">
        <v>7458</v>
      </c>
      <c r="D189" s="15">
        <v>5500</v>
      </c>
      <c r="E189" s="16">
        <v>5516</v>
      </c>
      <c r="F189" s="14" t="s">
        <v>8218</v>
      </c>
      <c r="G189" s="14" t="s">
        <v>8223</v>
      </c>
      <c r="H189" s="14" t="s">
        <v>8245</v>
      </c>
      <c r="I189" s="14">
        <v>1461988740</v>
      </c>
      <c r="J189" s="14">
        <v>1459949080</v>
      </c>
      <c r="K189" s="14" t="b">
        <v>0</v>
      </c>
      <c r="L189" s="14">
        <v>79</v>
      </c>
      <c r="M189" s="14" t="b">
        <v>1</v>
      </c>
      <c r="N189" s="14" t="s">
        <v>8269</v>
      </c>
      <c r="O189" s="14">
        <v>100</v>
      </c>
      <c r="P189" s="14">
        <v>69.819999999999993</v>
      </c>
      <c r="Q189" s="14" t="s">
        <v>8315</v>
      </c>
      <c r="R189" s="14" t="s">
        <v>8316</v>
      </c>
      <c r="S189" s="17">
        <v>42466.558796296296</v>
      </c>
    </row>
    <row r="190" spans="1:19" x14ac:dyDescent="0.35">
      <c r="A190" s="14">
        <v>3349</v>
      </c>
      <c r="B190" s="14" t="s">
        <v>3348</v>
      </c>
      <c r="C190" s="14" t="s">
        <v>7459</v>
      </c>
      <c r="D190" s="15">
        <v>1000</v>
      </c>
      <c r="E190" s="16">
        <v>1534</v>
      </c>
      <c r="F190" s="14" t="s">
        <v>8218</v>
      </c>
      <c r="G190" s="14" t="s">
        <v>8223</v>
      </c>
      <c r="H190" s="14" t="s">
        <v>8245</v>
      </c>
      <c r="I190" s="14">
        <v>1465837200</v>
      </c>
      <c r="J190" s="14">
        <v>1463971172</v>
      </c>
      <c r="K190" s="14" t="b">
        <v>0</v>
      </c>
      <c r="L190" s="14">
        <v>14</v>
      </c>
      <c r="M190" s="14" t="b">
        <v>1</v>
      </c>
      <c r="N190" s="14" t="s">
        <v>8269</v>
      </c>
      <c r="O190" s="14">
        <v>153</v>
      </c>
      <c r="P190" s="14">
        <v>109.57</v>
      </c>
      <c r="Q190" s="14" t="s">
        <v>8315</v>
      </c>
      <c r="R190" s="14" t="s">
        <v>8316</v>
      </c>
      <c r="S190" s="17">
        <v>42513.110787037032</v>
      </c>
    </row>
    <row r="191" spans="1:19" x14ac:dyDescent="0.35">
      <c r="A191" s="14">
        <v>3354</v>
      </c>
      <c r="B191" s="14" t="s">
        <v>3353</v>
      </c>
      <c r="C191" s="14" t="s">
        <v>7464</v>
      </c>
      <c r="D191" s="15">
        <v>3000</v>
      </c>
      <c r="E191" s="16">
        <v>3058</v>
      </c>
      <c r="F191" s="14" t="s">
        <v>8218</v>
      </c>
      <c r="G191" s="14" t="s">
        <v>8223</v>
      </c>
      <c r="H191" s="14" t="s">
        <v>8245</v>
      </c>
      <c r="I191" s="14">
        <v>1446091260</v>
      </c>
      <c r="J191" s="14">
        <v>1443029206</v>
      </c>
      <c r="K191" s="14" t="b">
        <v>0</v>
      </c>
      <c r="L191" s="14">
        <v>55</v>
      </c>
      <c r="M191" s="14" t="b">
        <v>1</v>
      </c>
      <c r="N191" s="14" t="s">
        <v>8269</v>
      </c>
      <c r="O191" s="14">
        <v>102</v>
      </c>
      <c r="P191" s="14">
        <v>55.6</v>
      </c>
      <c r="Q191" s="14" t="s">
        <v>8315</v>
      </c>
      <c r="R191" s="14" t="s">
        <v>8316</v>
      </c>
      <c r="S191" s="17">
        <v>42270.7269212963</v>
      </c>
    </row>
    <row r="192" spans="1:19" x14ac:dyDescent="0.35">
      <c r="A192" s="14">
        <v>3358</v>
      </c>
      <c r="B192" s="14" t="s">
        <v>3357</v>
      </c>
      <c r="C192" s="14" t="s">
        <v>7468</v>
      </c>
      <c r="D192" s="15">
        <v>10000</v>
      </c>
      <c r="E192" s="16">
        <v>10299</v>
      </c>
      <c r="F192" s="14" t="s">
        <v>8218</v>
      </c>
      <c r="G192" s="14" t="s">
        <v>8223</v>
      </c>
      <c r="H192" s="14" t="s">
        <v>8245</v>
      </c>
      <c r="I192" s="14">
        <v>1416385679</v>
      </c>
      <c r="J192" s="14">
        <v>1413790079</v>
      </c>
      <c r="K192" s="14" t="b">
        <v>0</v>
      </c>
      <c r="L192" s="14">
        <v>162</v>
      </c>
      <c r="M192" s="14" t="b">
        <v>1</v>
      </c>
      <c r="N192" s="14" t="s">
        <v>8269</v>
      </c>
      <c r="O192" s="14">
        <v>103</v>
      </c>
      <c r="P192" s="14">
        <v>63.57</v>
      </c>
      <c r="Q192" s="14" t="s">
        <v>8315</v>
      </c>
      <c r="R192" s="14" t="s">
        <v>8316</v>
      </c>
      <c r="S192" s="17">
        <v>41932.311099537037</v>
      </c>
    </row>
    <row r="193" spans="1:19" x14ac:dyDescent="0.35">
      <c r="A193" s="14">
        <v>3359</v>
      </c>
      <c r="B193" s="14" t="s">
        <v>3358</v>
      </c>
      <c r="C193" s="14" t="s">
        <v>7469</v>
      </c>
      <c r="D193" s="15">
        <v>4000</v>
      </c>
      <c r="E193" s="16">
        <v>4250</v>
      </c>
      <c r="F193" s="14" t="s">
        <v>8218</v>
      </c>
      <c r="G193" s="14" t="s">
        <v>8223</v>
      </c>
      <c r="H193" s="14" t="s">
        <v>8245</v>
      </c>
      <c r="I193" s="14">
        <v>1487985734</v>
      </c>
      <c r="J193" s="14">
        <v>1484097734</v>
      </c>
      <c r="K193" s="14" t="b">
        <v>0</v>
      </c>
      <c r="L193" s="14">
        <v>23</v>
      </c>
      <c r="M193" s="14" t="b">
        <v>1</v>
      </c>
      <c r="N193" s="14" t="s">
        <v>8269</v>
      </c>
      <c r="O193" s="14">
        <v>106</v>
      </c>
      <c r="P193" s="14">
        <v>184.78</v>
      </c>
      <c r="Q193" s="14" t="s">
        <v>8315</v>
      </c>
      <c r="R193" s="14" t="s">
        <v>8316</v>
      </c>
      <c r="S193" s="17">
        <v>42746.057106481487</v>
      </c>
    </row>
    <row r="194" spans="1:19" x14ac:dyDescent="0.35">
      <c r="A194" s="14">
        <v>3361</v>
      </c>
      <c r="B194" s="14" t="s">
        <v>3360</v>
      </c>
      <c r="C194" s="14" t="s">
        <v>7471</v>
      </c>
      <c r="D194" s="15">
        <v>5000</v>
      </c>
      <c r="E194" s="16">
        <v>5673</v>
      </c>
      <c r="F194" s="14" t="s">
        <v>8218</v>
      </c>
      <c r="G194" s="14" t="s">
        <v>8223</v>
      </c>
      <c r="H194" s="14" t="s">
        <v>8245</v>
      </c>
      <c r="I194" s="14">
        <v>1409587140</v>
      </c>
      <c r="J194" s="14">
        <v>1408062990</v>
      </c>
      <c r="K194" s="14" t="b">
        <v>0</v>
      </c>
      <c r="L194" s="14">
        <v>68</v>
      </c>
      <c r="M194" s="14" t="b">
        <v>1</v>
      </c>
      <c r="N194" s="14" t="s">
        <v>8269</v>
      </c>
      <c r="O194" s="14">
        <v>113</v>
      </c>
      <c r="P194" s="14">
        <v>83.43</v>
      </c>
      <c r="Q194" s="14" t="s">
        <v>8315</v>
      </c>
      <c r="R194" s="14" t="s">
        <v>8316</v>
      </c>
      <c r="S194" s="17">
        <v>41866.025347222225</v>
      </c>
    </row>
    <row r="195" spans="1:19" x14ac:dyDescent="0.35">
      <c r="A195" s="14">
        <v>3362</v>
      </c>
      <c r="B195" s="14" t="s">
        <v>3361</v>
      </c>
      <c r="C195" s="14" t="s">
        <v>7472</v>
      </c>
      <c r="D195" s="15">
        <v>500</v>
      </c>
      <c r="E195" s="16">
        <v>1090</v>
      </c>
      <c r="F195" s="14" t="s">
        <v>8218</v>
      </c>
      <c r="G195" s="14" t="s">
        <v>8223</v>
      </c>
      <c r="H195" s="14" t="s">
        <v>8245</v>
      </c>
      <c r="I195" s="14">
        <v>1425704100</v>
      </c>
      <c r="J195" s="14">
        <v>1424484717</v>
      </c>
      <c r="K195" s="14" t="b">
        <v>0</v>
      </c>
      <c r="L195" s="14">
        <v>20</v>
      </c>
      <c r="M195" s="14" t="b">
        <v>1</v>
      </c>
      <c r="N195" s="14" t="s">
        <v>8269</v>
      </c>
      <c r="O195" s="14">
        <v>218</v>
      </c>
      <c r="P195" s="14">
        <v>54.5</v>
      </c>
      <c r="Q195" s="14" t="s">
        <v>8315</v>
      </c>
      <c r="R195" s="14" t="s">
        <v>8316</v>
      </c>
      <c r="S195" s="17">
        <v>42056.091631944444</v>
      </c>
    </row>
    <row r="196" spans="1:19" x14ac:dyDescent="0.35">
      <c r="A196" s="14">
        <v>3363</v>
      </c>
      <c r="B196" s="14" t="s">
        <v>3362</v>
      </c>
      <c r="C196" s="14" t="s">
        <v>7473</v>
      </c>
      <c r="D196" s="15">
        <v>7750</v>
      </c>
      <c r="E196" s="16">
        <v>7860</v>
      </c>
      <c r="F196" s="14" t="s">
        <v>8218</v>
      </c>
      <c r="G196" s="14" t="s">
        <v>8223</v>
      </c>
      <c r="H196" s="14" t="s">
        <v>8245</v>
      </c>
      <c r="I196" s="14">
        <v>1408464000</v>
      </c>
      <c r="J196" s="14">
        <v>1406831445</v>
      </c>
      <c r="K196" s="14" t="b">
        <v>0</v>
      </c>
      <c r="L196" s="14">
        <v>26</v>
      </c>
      <c r="M196" s="14" t="b">
        <v>1</v>
      </c>
      <c r="N196" s="14" t="s">
        <v>8269</v>
      </c>
      <c r="O196" s="14">
        <v>101</v>
      </c>
      <c r="P196" s="14">
        <v>302.31</v>
      </c>
      <c r="Q196" s="14" t="s">
        <v>8315</v>
      </c>
      <c r="R196" s="14" t="s">
        <v>8316</v>
      </c>
      <c r="S196" s="17">
        <v>41851.771354166667</v>
      </c>
    </row>
    <row r="197" spans="1:19" x14ac:dyDescent="0.35">
      <c r="A197" s="14">
        <v>3365</v>
      </c>
      <c r="B197" s="14" t="s">
        <v>3364</v>
      </c>
      <c r="C197" s="14" t="s">
        <v>7475</v>
      </c>
      <c r="D197" s="15">
        <v>2500</v>
      </c>
      <c r="E197" s="16">
        <v>2600</v>
      </c>
      <c r="F197" s="14" t="s">
        <v>8218</v>
      </c>
      <c r="G197" s="14" t="s">
        <v>8223</v>
      </c>
      <c r="H197" s="14" t="s">
        <v>8245</v>
      </c>
      <c r="I197" s="14">
        <v>1449973592</v>
      </c>
      <c r="J197" s="14">
        <v>1447381592</v>
      </c>
      <c r="K197" s="14" t="b">
        <v>0</v>
      </c>
      <c r="L197" s="14">
        <v>3</v>
      </c>
      <c r="M197" s="14" t="b">
        <v>1</v>
      </c>
      <c r="N197" s="14" t="s">
        <v>8269</v>
      </c>
      <c r="O197" s="14">
        <v>104</v>
      </c>
      <c r="P197" s="14">
        <v>866.67</v>
      </c>
      <c r="Q197" s="14" t="s">
        <v>8315</v>
      </c>
      <c r="R197" s="14" t="s">
        <v>8316</v>
      </c>
      <c r="S197" s="17">
        <v>42321.101759259262</v>
      </c>
    </row>
    <row r="198" spans="1:19" x14ac:dyDescent="0.35">
      <c r="A198" s="14">
        <v>3366</v>
      </c>
      <c r="B198" s="14" t="s">
        <v>3365</v>
      </c>
      <c r="C198" s="14" t="s">
        <v>7476</v>
      </c>
      <c r="D198" s="15">
        <v>500</v>
      </c>
      <c r="E198" s="16">
        <v>1105</v>
      </c>
      <c r="F198" s="14" t="s">
        <v>8218</v>
      </c>
      <c r="G198" s="14" t="s">
        <v>8223</v>
      </c>
      <c r="H198" s="14" t="s">
        <v>8245</v>
      </c>
      <c r="I198" s="14">
        <v>1431481037</v>
      </c>
      <c r="J198" s="14">
        <v>1428889037</v>
      </c>
      <c r="K198" s="14" t="b">
        <v>0</v>
      </c>
      <c r="L198" s="14">
        <v>18</v>
      </c>
      <c r="M198" s="14" t="b">
        <v>1</v>
      </c>
      <c r="N198" s="14" t="s">
        <v>8269</v>
      </c>
      <c r="O198" s="14">
        <v>221</v>
      </c>
      <c r="P198" s="14">
        <v>61.39</v>
      </c>
      <c r="Q198" s="14" t="s">
        <v>8315</v>
      </c>
      <c r="R198" s="14" t="s">
        <v>8316</v>
      </c>
      <c r="S198" s="17">
        <v>42107.067557870367</v>
      </c>
    </row>
    <row r="199" spans="1:19" x14ac:dyDescent="0.35">
      <c r="A199" s="14">
        <v>3368</v>
      </c>
      <c r="B199" s="14" t="s">
        <v>3367</v>
      </c>
      <c r="C199" s="14" t="s">
        <v>7478</v>
      </c>
      <c r="D199" s="15">
        <v>1000</v>
      </c>
      <c r="E199" s="16">
        <v>1046</v>
      </c>
      <c r="F199" s="14" t="s">
        <v>8218</v>
      </c>
      <c r="G199" s="14" t="s">
        <v>8223</v>
      </c>
      <c r="H199" s="14" t="s">
        <v>8245</v>
      </c>
      <c r="I199" s="14">
        <v>1420088400</v>
      </c>
      <c r="J199" s="14">
        <v>1416977259</v>
      </c>
      <c r="K199" s="14" t="b">
        <v>0</v>
      </c>
      <c r="L199" s="14">
        <v>23</v>
      </c>
      <c r="M199" s="14" t="b">
        <v>1</v>
      </c>
      <c r="N199" s="14" t="s">
        <v>8269</v>
      </c>
      <c r="O199" s="14">
        <v>105</v>
      </c>
      <c r="P199" s="14">
        <v>45.48</v>
      </c>
      <c r="Q199" s="14" t="s">
        <v>8315</v>
      </c>
      <c r="R199" s="14" t="s">
        <v>8316</v>
      </c>
      <c r="S199" s="17">
        <v>41969.199756944443</v>
      </c>
    </row>
    <row r="200" spans="1:19" x14ac:dyDescent="0.35">
      <c r="A200" s="14">
        <v>3370</v>
      </c>
      <c r="B200" s="14" t="s">
        <v>3369</v>
      </c>
      <c r="C200" s="14" t="s">
        <v>7480</v>
      </c>
      <c r="D200" s="15">
        <v>1500</v>
      </c>
      <c r="E200" s="16">
        <v>1766</v>
      </c>
      <c r="F200" s="14" t="s">
        <v>8218</v>
      </c>
      <c r="G200" s="14" t="s">
        <v>8223</v>
      </c>
      <c r="H200" s="14" t="s">
        <v>8245</v>
      </c>
      <c r="I200" s="14">
        <v>1481961600</v>
      </c>
      <c r="J200" s="14">
        <v>1479283285</v>
      </c>
      <c r="K200" s="14" t="b">
        <v>0</v>
      </c>
      <c r="L200" s="14">
        <v>26</v>
      </c>
      <c r="M200" s="14" t="b">
        <v>1</v>
      </c>
      <c r="N200" s="14" t="s">
        <v>8269</v>
      </c>
      <c r="O200" s="14">
        <v>118</v>
      </c>
      <c r="P200" s="14">
        <v>67.92</v>
      </c>
      <c r="Q200" s="14" t="s">
        <v>8315</v>
      </c>
      <c r="R200" s="14" t="s">
        <v>8316</v>
      </c>
      <c r="S200" s="17">
        <v>42690.334317129629</v>
      </c>
    </row>
    <row r="201" spans="1:19" x14ac:dyDescent="0.35">
      <c r="A201" s="14">
        <v>3371</v>
      </c>
      <c r="B201" s="14" t="s">
        <v>3370</v>
      </c>
      <c r="C201" s="14" t="s">
        <v>7481</v>
      </c>
      <c r="D201" s="15">
        <v>200</v>
      </c>
      <c r="E201" s="16">
        <v>277</v>
      </c>
      <c r="F201" s="14" t="s">
        <v>8218</v>
      </c>
      <c r="G201" s="14" t="s">
        <v>8223</v>
      </c>
      <c r="H201" s="14" t="s">
        <v>8245</v>
      </c>
      <c r="I201" s="14">
        <v>1449089965</v>
      </c>
      <c r="J201" s="14">
        <v>1446670765</v>
      </c>
      <c r="K201" s="14" t="b">
        <v>0</v>
      </c>
      <c r="L201" s="14">
        <v>9</v>
      </c>
      <c r="M201" s="14" t="b">
        <v>1</v>
      </c>
      <c r="N201" s="14" t="s">
        <v>8269</v>
      </c>
      <c r="O201" s="14">
        <v>139</v>
      </c>
      <c r="P201" s="14">
        <v>30.78</v>
      </c>
      <c r="Q201" s="14" t="s">
        <v>8315</v>
      </c>
      <c r="R201" s="14" t="s">
        <v>8316</v>
      </c>
      <c r="S201" s="17">
        <v>42312.874594907407</v>
      </c>
    </row>
    <row r="202" spans="1:19" x14ac:dyDescent="0.35">
      <c r="A202" s="14">
        <v>3372</v>
      </c>
      <c r="B202" s="14" t="s">
        <v>3371</v>
      </c>
      <c r="C202" s="14" t="s">
        <v>7482</v>
      </c>
      <c r="D202" s="15">
        <v>1000</v>
      </c>
      <c r="E202" s="16">
        <v>1035</v>
      </c>
      <c r="F202" s="14" t="s">
        <v>8218</v>
      </c>
      <c r="G202" s="14" t="s">
        <v>8223</v>
      </c>
      <c r="H202" s="14" t="s">
        <v>8245</v>
      </c>
      <c r="I202" s="14">
        <v>1408942740</v>
      </c>
      <c r="J202" s="14">
        <v>1407157756</v>
      </c>
      <c r="K202" s="14" t="b">
        <v>0</v>
      </c>
      <c r="L202" s="14">
        <v>27</v>
      </c>
      <c r="M202" s="14" t="b">
        <v>1</v>
      </c>
      <c r="N202" s="14" t="s">
        <v>8269</v>
      </c>
      <c r="O202" s="14">
        <v>104</v>
      </c>
      <c r="P202" s="14">
        <v>38.33</v>
      </c>
      <c r="Q202" s="14" t="s">
        <v>8315</v>
      </c>
      <c r="R202" s="14" t="s">
        <v>8316</v>
      </c>
      <c r="S202" s="17">
        <v>41855.548101851848</v>
      </c>
    </row>
    <row r="203" spans="1:19" x14ac:dyDescent="0.35">
      <c r="A203" s="14">
        <v>3376</v>
      </c>
      <c r="B203" s="14" t="s">
        <v>3375</v>
      </c>
      <c r="C203" s="14" t="s">
        <v>7486</v>
      </c>
      <c r="D203" s="15">
        <v>8000</v>
      </c>
      <c r="E203" s="16">
        <v>8001</v>
      </c>
      <c r="F203" s="14" t="s">
        <v>8218</v>
      </c>
      <c r="G203" s="14" t="s">
        <v>8223</v>
      </c>
      <c r="H203" s="14" t="s">
        <v>8245</v>
      </c>
      <c r="I203" s="14">
        <v>1429976994</v>
      </c>
      <c r="J203" s="14">
        <v>1424796594</v>
      </c>
      <c r="K203" s="14" t="b">
        <v>0</v>
      </c>
      <c r="L203" s="14">
        <v>19</v>
      </c>
      <c r="M203" s="14" t="b">
        <v>1</v>
      </c>
      <c r="N203" s="14" t="s">
        <v>8269</v>
      </c>
      <c r="O203" s="14">
        <v>100</v>
      </c>
      <c r="P203" s="14">
        <v>421.11</v>
      </c>
      <c r="Q203" s="14" t="s">
        <v>8315</v>
      </c>
      <c r="R203" s="14" t="s">
        <v>8316</v>
      </c>
      <c r="S203" s="17">
        <v>42059.701319444444</v>
      </c>
    </row>
    <row r="204" spans="1:19" x14ac:dyDescent="0.35">
      <c r="A204" s="14">
        <v>3380</v>
      </c>
      <c r="B204" s="14" t="s">
        <v>3379</v>
      </c>
      <c r="C204" s="14" t="s">
        <v>7490</v>
      </c>
      <c r="D204" s="15">
        <v>3000</v>
      </c>
      <c r="E204" s="16">
        <v>3133</v>
      </c>
      <c r="F204" s="14" t="s">
        <v>8218</v>
      </c>
      <c r="G204" s="14" t="s">
        <v>8223</v>
      </c>
      <c r="H204" s="14" t="s">
        <v>8245</v>
      </c>
      <c r="I204" s="14">
        <v>1417305178</v>
      </c>
      <c r="J204" s="14">
        <v>1414277578</v>
      </c>
      <c r="K204" s="14" t="b">
        <v>0</v>
      </c>
      <c r="L204" s="14">
        <v>28</v>
      </c>
      <c r="M204" s="14" t="b">
        <v>1</v>
      </c>
      <c r="N204" s="14" t="s">
        <v>8269</v>
      </c>
      <c r="O204" s="14">
        <v>104</v>
      </c>
      <c r="P204" s="14">
        <v>111.89</v>
      </c>
      <c r="Q204" s="14" t="s">
        <v>8315</v>
      </c>
      <c r="R204" s="14" t="s">
        <v>8316</v>
      </c>
      <c r="S204" s="17">
        <v>41937.95344907407</v>
      </c>
    </row>
    <row r="205" spans="1:19" x14ac:dyDescent="0.35">
      <c r="A205" s="14">
        <v>3381</v>
      </c>
      <c r="B205" s="14" t="s">
        <v>3380</v>
      </c>
      <c r="C205" s="14" t="s">
        <v>7491</v>
      </c>
      <c r="D205" s="15">
        <v>4000</v>
      </c>
      <c r="E205" s="16">
        <v>4090</v>
      </c>
      <c r="F205" s="14" t="s">
        <v>8218</v>
      </c>
      <c r="G205" s="14" t="s">
        <v>8223</v>
      </c>
      <c r="H205" s="14" t="s">
        <v>8245</v>
      </c>
      <c r="I205" s="14">
        <v>1426044383</v>
      </c>
      <c r="J205" s="14">
        <v>1423455983</v>
      </c>
      <c r="K205" s="14" t="b">
        <v>0</v>
      </c>
      <c r="L205" s="14">
        <v>48</v>
      </c>
      <c r="M205" s="14" t="b">
        <v>1</v>
      </c>
      <c r="N205" s="14" t="s">
        <v>8269</v>
      </c>
      <c r="O205" s="14">
        <v>102</v>
      </c>
      <c r="P205" s="14">
        <v>85.21</v>
      </c>
      <c r="Q205" s="14" t="s">
        <v>8315</v>
      </c>
      <c r="R205" s="14" t="s">
        <v>8316</v>
      </c>
      <c r="S205" s="17">
        <v>42044.184988425928</v>
      </c>
    </row>
    <row r="206" spans="1:19" x14ac:dyDescent="0.35">
      <c r="A206" s="14">
        <v>3383</v>
      </c>
      <c r="B206" s="14" t="s">
        <v>3382</v>
      </c>
      <c r="C206" s="14" t="s">
        <v>7493</v>
      </c>
      <c r="D206" s="15">
        <v>1750</v>
      </c>
      <c r="E206" s="16">
        <v>1955</v>
      </c>
      <c r="F206" s="14" t="s">
        <v>8218</v>
      </c>
      <c r="G206" s="14" t="s">
        <v>8223</v>
      </c>
      <c r="H206" s="14" t="s">
        <v>8245</v>
      </c>
      <c r="I206" s="14">
        <v>1466707620</v>
      </c>
      <c r="J206" s="14">
        <v>1464979620</v>
      </c>
      <c r="K206" s="14" t="b">
        <v>0</v>
      </c>
      <c r="L206" s="14">
        <v>30</v>
      </c>
      <c r="M206" s="14" t="b">
        <v>1</v>
      </c>
      <c r="N206" s="14" t="s">
        <v>8269</v>
      </c>
      <c r="O206" s="14">
        <v>112</v>
      </c>
      <c r="P206" s="14">
        <v>65.17</v>
      </c>
      <c r="Q206" s="14" t="s">
        <v>8315</v>
      </c>
      <c r="R206" s="14" t="s">
        <v>8316</v>
      </c>
      <c r="S206" s="17">
        <v>42524.782638888893</v>
      </c>
    </row>
    <row r="207" spans="1:19" x14ac:dyDescent="0.35">
      <c r="A207" s="14">
        <v>3384</v>
      </c>
      <c r="B207" s="14" t="s">
        <v>3383</v>
      </c>
      <c r="C207" s="14" t="s">
        <v>7494</v>
      </c>
      <c r="D207" s="15">
        <v>6000</v>
      </c>
      <c r="E207" s="16">
        <v>6000.66</v>
      </c>
      <c r="F207" s="14" t="s">
        <v>8218</v>
      </c>
      <c r="G207" s="14" t="s">
        <v>8223</v>
      </c>
      <c r="H207" s="14" t="s">
        <v>8245</v>
      </c>
      <c r="I207" s="14">
        <v>1448074800</v>
      </c>
      <c r="J207" s="14">
        <v>1444874768</v>
      </c>
      <c r="K207" s="14" t="b">
        <v>0</v>
      </c>
      <c r="L207" s="14">
        <v>64</v>
      </c>
      <c r="M207" s="14" t="b">
        <v>1</v>
      </c>
      <c r="N207" s="14" t="s">
        <v>8269</v>
      </c>
      <c r="O207" s="14">
        <v>100</v>
      </c>
      <c r="P207" s="14">
        <v>93.76</v>
      </c>
      <c r="Q207" s="14" t="s">
        <v>8315</v>
      </c>
      <c r="R207" s="14" t="s">
        <v>8316</v>
      </c>
      <c r="S207" s="17">
        <v>42292.087592592594</v>
      </c>
    </row>
    <row r="208" spans="1:19" x14ac:dyDescent="0.35">
      <c r="A208" s="14">
        <v>3385</v>
      </c>
      <c r="B208" s="14" t="s">
        <v>3384</v>
      </c>
      <c r="C208" s="14" t="s">
        <v>7495</v>
      </c>
      <c r="D208" s="15">
        <v>2000</v>
      </c>
      <c r="E208" s="16">
        <v>2000</v>
      </c>
      <c r="F208" s="14" t="s">
        <v>8218</v>
      </c>
      <c r="G208" s="14" t="s">
        <v>8223</v>
      </c>
      <c r="H208" s="14" t="s">
        <v>8245</v>
      </c>
      <c r="I208" s="14">
        <v>1418244552</v>
      </c>
      <c r="J208" s="14">
        <v>1415652552</v>
      </c>
      <c r="K208" s="14" t="b">
        <v>0</v>
      </c>
      <c r="L208" s="14">
        <v>15</v>
      </c>
      <c r="M208" s="14" t="b">
        <v>1</v>
      </c>
      <c r="N208" s="14" t="s">
        <v>8269</v>
      </c>
      <c r="O208" s="14">
        <v>100</v>
      </c>
      <c r="P208" s="14">
        <v>133.33000000000001</v>
      </c>
      <c r="Q208" s="14" t="s">
        <v>8315</v>
      </c>
      <c r="R208" s="14" t="s">
        <v>8316</v>
      </c>
      <c r="S208" s="17">
        <v>41953.8675</v>
      </c>
    </row>
    <row r="209" spans="1:19" x14ac:dyDescent="0.35">
      <c r="A209" s="14">
        <v>3386</v>
      </c>
      <c r="B209" s="14" t="s">
        <v>3385</v>
      </c>
      <c r="C209" s="14" t="s">
        <v>7496</v>
      </c>
      <c r="D209" s="15">
        <v>2000</v>
      </c>
      <c r="E209" s="16">
        <v>2100</v>
      </c>
      <c r="F209" s="14" t="s">
        <v>8218</v>
      </c>
      <c r="G209" s="14" t="s">
        <v>8223</v>
      </c>
      <c r="H209" s="14" t="s">
        <v>8245</v>
      </c>
      <c r="I209" s="14">
        <v>1417620506</v>
      </c>
      <c r="J209" s="14">
        <v>1415028506</v>
      </c>
      <c r="K209" s="14" t="b">
        <v>0</v>
      </c>
      <c r="L209" s="14">
        <v>41</v>
      </c>
      <c r="M209" s="14" t="b">
        <v>1</v>
      </c>
      <c r="N209" s="14" t="s">
        <v>8269</v>
      </c>
      <c r="O209" s="14">
        <v>105</v>
      </c>
      <c r="P209" s="14">
        <v>51.22</v>
      </c>
      <c r="Q209" s="14" t="s">
        <v>8315</v>
      </c>
      <c r="R209" s="14" t="s">
        <v>8316</v>
      </c>
      <c r="S209" s="17">
        <v>41946.644745370373</v>
      </c>
    </row>
    <row r="210" spans="1:19" x14ac:dyDescent="0.35">
      <c r="A210" s="14">
        <v>3387</v>
      </c>
      <c r="B210" s="14" t="s">
        <v>3386</v>
      </c>
      <c r="C210" s="14" t="s">
        <v>7497</v>
      </c>
      <c r="D210" s="15">
        <v>3000</v>
      </c>
      <c r="E210" s="16">
        <v>3506</v>
      </c>
      <c r="F210" s="14" t="s">
        <v>8218</v>
      </c>
      <c r="G210" s="14" t="s">
        <v>8223</v>
      </c>
      <c r="H210" s="14" t="s">
        <v>8245</v>
      </c>
      <c r="I210" s="14">
        <v>1418581088</v>
      </c>
      <c r="J210" s="14">
        <v>1415125088</v>
      </c>
      <c r="K210" s="14" t="b">
        <v>0</v>
      </c>
      <c r="L210" s="14">
        <v>35</v>
      </c>
      <c r="M210" s="14" t="b">
        <v>1</v>
      </c>
      <c r="N210" s="14" t="s">
        <v>8269</v>
      </c>
      <c r="O210" s="14">
        <v>117</v>
      </c>
      <c r="P210" s="14">
        <v>100.17</v>
      </c>
      <c r="Q210" s="14" t="s">
        <v>8315</v>
      </c>
      <c r="R210" s="14" t="s">
        <v>8316</v>
      </c>
      <c r="S210" s="17">
        <v>41947.762592592589</v>
      </c>
    </row>
    <row r="211" spans="1:19" x14ac:dyDescent="0.35">
      <c r="A211" s="14">
        <v>3389</v>
      </c>
      <c r="B211" s="14" t="s">
        <v>3388</v>
      </c>
      <c r="C211" s="14" t="s">
        <v>7499</v>
      </c>
      <c r="D211" s="15">
        <v>10000</v>
      </c>
      <c r="E211" s="16">
        <v>11450</v>
      </c>
      <c r="F211" s="14" t="s">
        <v>8218</v>
      </c>
      <c r="G211" s="14" t="s">
        <v>8223</v>
      </c>
      <c r="H211" s="14" t="s">
        <v>8245</v>
      </c>
      <c r="I211" s="14">
        <v>1464960682</v>
      </c>
      <c r="J211" s="14">
        <v>1462368682</v>
      </c>
      <c r="K211" s="14" t="b">
        <v>0</v>
      </c>
      <c r="L211" s="14">
        <v>62</v>
      </c>
      <c r="M211" s="14" t="b">
        <v>1</v>
      </c>
      <c r="N211" s="14" t="s">
        <v>8269</v>
      </c>
      <c r="O211" s="14">
        <v>115</v>
      </c>
      <c r="P211" s="14">
        <v>184.68</v>
      </c>
      <c r="Q211" s="14" t="s">
        <v>8315</v>
      </c>
      <c r="R211" s="14" t="s">
        <v>8316</v>
      </c>
      <c r="S211" s="17">
        <v>42494.563449074078</v>
      </c>
    </row>
    <row r="212" spans="1:19" x14ac:dyDescent="0.35">
      <c r="A212" s="14">
        <v>3390</v>
      </c>
      <c r="B212" s="14" t="s">
        <v>3389</v>
      </c>
      <c r="C212" s="14" t="s">
        <v>7500</v>
      </c>
      <c r="D212" s="15">
        <v>1500</v>
      </c>
      <c r="E212" s="16">
        <v>1536</v>
      </c>
      <c r="F212" s="14" t="s">
        <v>8218</v>
      </c>
      <c r="G212" s="14" t="s">
        <v>8223</v>
      </c>
      <c r="H212" s="14" t="s">
        <v>8245</v>
      </c>
      <c r="I212" s="14">
        <v>1405017345</v>
      </c>
      <c r="J212" s="14">
        <v>1403721345</v>
      </c>
      <c r="K212" s="14" t="b">
        <v>0</v>
      </c>
      <c r="L212" s="14">
        <v>22</v>
      </c>
      <c r="M212" s="14" t="b">
        <v>1</v>
      </c>
      <c r="N212" s="14" t="s">
        <v>8269</v>
      </c>
      <c r="O212" s="14">
        <v>102</v>
      </c>
      <c r="P212" s="14">
        <v>69.819999999999993</v>
      </c>
      <c r="Q212" s="14" t="s">
        <v>8315</v>
      </c>
      <c r="R212" s="14" t="s">
        <v>8316</v>
      </c>
      <c r="S212" s="17">
        <v>41815.774826388886</v>
      </c>
    </row>
    <row r="213" spans="1:19" x14ac:dyDescent="0.35">
      <c r="A213" s="14">
        <v>3391</v>
      </c>
      <c r="B213" s="14" t="s">
        <v>3390</v>
      </c>
      <c r="C213" s="14" t="s">
        <v>7501</v>
      </c>
      <c r="D213" s="15">
        <v>500</v>
      </c>
      <c r="E213" s="16">
        <v>1115</v>
      </c>
      <c r="F213" s="14" t="s">
        <v>8218</v>
      </c>
      <c r="G213" s="14" t="s">
        <v>8223</v>
      </c>
      <c r="H213" s="14" t="s">
        <v>8245</v>
      </c>
      <c r="I213" s="14">
        <v>1407536880</v>
      </c>
      <c r="J213" s="14">
        <v>1404997548</v>
      </c>
      <c r="K213" s="14" t="b">
        <v>0</v>
      </c>
      <c r="L213" s="14">
        <v>18</v>
      </c>
      <c r="M213" s="14" t="b">
        <v>1</v>
      </c>
      <c r="N213" s="14" t="s">
        <v>8269</v>
      </c>
      <c r="O213" s="14">
        <v>223</v>
      </c>
      <c r="P213" s="14">
        <v>61.94</v>
      </c>
      <c r="Q213" s="14" t="s">
        <v>8315</v>
      </c>
      <c r="R213" s="14" t="s">
        <v>8316</v>
      </c>
      <c r="S213" s="17">
        <v>41830.545694444445</v>
      </c>
    </row>
    <row r="214" spans="1:19" x14ac:dyDescent="0.35">
      <c r="A214" s="14">
        <v>3393</v>
      </c>
      <c r="B214" s="14" t="s">
        <v>3392</v>
      </c>
      <c r="C214" s="14" t="s">
        <v>7503</v>
      </c>
      <c r="D214" s="15">
        <v>1500</v>
      </c>
      <c r="E214" s="16">
        <v>1587</v>
      </c>
      <c r="F214" s="14" t="s">
        <v>8218</v>
      </c>
      <c r="G214" s="14" t="s">
        <v>8223</v>
      </c>
      <c r="H214" s="14" t="s">
        <v>8245</v>
      </c>
      <c r="I214" s="14">
        <v>1415234760</v>
      </c>
      <c r="J214" s="14">
        <v>1413065230</v>
      </c>
      <c r="K214" s="14" t="b">
        <v>0</v>
      </c>
      <c r="L214" s="14">
        <v>44</v>
      </c>
      <c r="M214" s="14" t="b">
        <v>1</v>
      </c>
      <c r="N214" s="14" t="s">
        <v>8269</v>
      </c>
      <c r="O214" s="14">
        <v>106</v>
      </c>
      <c r="P214" s="14">
        <v>36.07</v>
      </c>
      <c r="Q214" s="14" t="s">
        <v>8315</v>
      </c>
      <c r="R214" s="14" t="s">
        <v>8316</v>
      </c>
      <c r="S214" s="17">
        <v>41923.921643518523</v>
      </c>
    </row>
    <row r="215" spans="1:19" x14ac:dyDescent="0.35">
      <c r="A215" s="14">
        <v>3396</v>
      </c>
      <c r="B215" s="14" t="s">
        <v>3395</v>
      </c>
      <c r="C215" s="14" t="s">
        <v>7506</v>
      </c>
      <c r="D215" s="15">
        <v>1500</v>
      </c>
      <c r="E215" s="16">
        <v>1565</v>
      </c>
      <c r="F215" s="14" t="s">
        <v>8218</v>
      </c>
      <c r="G215" s="14" t="s">
        <v>8223</v>
      </c>
      <c r="H215" s="14" t="s">
        <v>8245</v>
      </c>
      <c r="I215" s="14">
        <v>1401595140</v>
      </c>
      <c r="J215" s="14">
        <v>1399286589</v>
      </c>
      <c r="K215" s="14" t="b">
        <v>0</v>
      </c>
      <c r="L215" s="14">
        <v>28</v>
      </c>
      <c r="M215" s="14" t="b">
        <v>1</v>
      </c>
      <c r="N215" s="14" t="s">
        <v>8269</v>
      </c>
      <c r="O215" s="14">
        <v>104</v>
      </c>
      <c r="P215" s="14">
        <v>55.89</v>
      </c>
      <c r="Q215" s="14" t="s">
        <v>8315</v>
      </c>
      <c r="R215" s="14" t="s">
        <v>8316</v>
      </c>
      <c r="S215" s="17">
        <v>41764.44663194444</v>
      </c>
    </row>
    <row r="216" spans="1:19" x14ac:dyDescent="0.35">
      <c r="A216" s="14">
        <v>3398</v>
      </c>
      <c r="B216" s="14" t="s">
        <v>3397</v>
      </c>
      <c r="C216" s="14" t="s">
        <v>7508</v>
      </c>
      <c r="D216" s="15">
        <v>4000</v>
      </c>
      <c r="E216" s="16">
        <v>4443</v>
      </c>
      <c r="F216" s="14" t="s">
        <v>8218</v>
      </c>
      <c r="G216" s="14" t="s">
        <v>8223</v>
      </c>
      <c r="H216" s="14" t="s">
        <v>8245</v>
      </c>
      <c r="I216" s="14">
        <v>1416589200</v>
      </c>
      <c r="J216" s="14">
        <v>1414605776</v>
      </c>
      <c r="K216" s="14" t="b">
        <v>0</v>
      </c>
      <c r="L216" s="14">
        <v>65</v>
      </c>
      <c r="M216" s="14" t="b">
        <v>1</v>
      </c>
      <c r="N216" s="14" t="s">
        <v>8269</v>
      </c>
      <c r="O216" s="14">
        <v>111</v>
      </c>
      <c r="P216" s="14">
        <v>68.349999999999994</v>
      </c>
      <c r="Q216" s="14" t="s">
        <v>8315</v>
      </c>
      <c r="R216" s="14" t="s">
        <v>8316</v>
      </c>
      <c r="S216" s="17">
        <v>41941.75203703704</v>
      </c>
    </row>
    <row r="217" spans="1:19" x14ac:dyDescent="0.35">
      <c r="A217" s="14">
        <v>3400</v>
      </c>
      <c r="B217" s="14" t="s">
        <v>3399</v>
      </c>
      <c r="C217" s="14" t="s">
        <v>7510</v>
      </c>
      <c r="D217" s="15">
        <v>10000</v>
      </c>
      <c r="E217" s="16">
        <v>10041</v>
      </c>
      <c r="F217" s="14" t="s">
        <v>8218</v>
      </c>
      <c r="G217" s="14" t="s">
        <v>8223</v>
      </c>
      <c r="H217" s="14" t="s">
        <v>8245</v>
      </c>
      <c r="I217" s="14">
        <v>1409266414</v>
      </c>
      <c r="J217" s="14">
        <v>1405378414</v>
      </c>
      <c r="K217" s="14" t="b">
        <v>0</v>
      </c>
      <c r="L217" s="14">
        <v>85</v>
      </c>
      <c r="M217" s="14" t="b">
        <v>1</v>
      </c>
      <c r="N217" s="14" t="s">
        <v>8269</v>
      </c>
      <c r="O217" s="14">
        <v>100</v>
      </c>
      <c r="P217" s="14">
        <v>118.13</v>
      </c>
      <c r="Q217" s="14" t="s">
        <v>8315</v>
      </c>
      <c r="R217" s="14" t="s">
        <v>8316</v>
      </c>
      <c r="S217" s="17">
        <v>41834.953865740739</v>
      </c>
    </row>
    <row r="218" spans="1:19" x14ac:dyDescent="0.35">
      <c r="A218" s="14">
        <v>3402</v>
      </c>
      <c r="B218" s="14" t="s">
        <v>3401</v>
      </c>
      <c r="C218" s="14" t="s">
        <v>7512</v>
      </c>
      <c r="D218" s="15">
        <v>15000</v>
      </c>
      <c r="E218" s="16">
        <v>16465</v>
      </c>
      <c r="F218" s="14" t="s">
        <v>8218</v>
      </c>
      <c r="G218" s="14" t="s">
        <v>8223</v>
      </c>
      <c r="H218" s="14" t="s">
        <v>8245</v>
      </c>
      <c r="I218" s="14">
        <v>1447295460</v>
      </c>
      <c r="J218" s="14">
        <v>1444747843</v>
      </c>
      <c r="K218" s="14" t="b">
        <v>0</v>
      </c>
      <c r="L218" s="14">
        <v>165</v>
      </c>
      <c r="M218" s="14" t="b">
        <v>1</v>
      </c>
      <c r="N218" s="14" t="s">
        <v>8269</v>
      </c>
      <c r="O218" s="14">
        <v>110</v>
      </c>
      <c r="P218" s="14">
        <v>99.79</v>
      </c>
      <c r="Q218" s="14" t="s">
        <v>8315</v>
      </c>
      <c r="R218" s="14" t="s">
        <v>8316</v>
      </c>
      <c r="S218" s="17">
        <v>42290.61855324074</v>
      </c>
    </row>
    <row r="219" spans="1:19" x14ac:dyDescent="0.35">
      <c r="A219" s="14">
        <v>3404</v>
      </c>
      <c r="B219" s="14" t="s">
        <v>3403</v>
      </c>
      <c r="C219" s="14" t="s">
        <v>7514</v>
      </c>
      <c r="D219" s="15">
        <v>500</v>
      </c>
      <c r="E219" s="16">
        <v>610</v>
      </c>
      <c r="F219" s="14" t="s">
        <v>8218</v>
      </c>
      <c r="G219" s="14" t="s">
        <v>8223</v>
      </c>
      <c r="H219" s="14" t="s">
        <v>8245</v>
      </c>
      <c r="I219" s="14">
        <v>1434542702</v>
      </c>
      <c r="J219" s="14">
        <v>1432814702</v>
      </c>
      <c r="K219" s="14" t="b">
        <v>0</v>
      </c>
      <c r="L219" s="14">
        <v>3</v>
      </c>
      <c r="M219" s="14" t="b">
        <v>1</v>
      </c>
      <c r="N219" s="14" t="s">
        <v>8269</v>
      </c>
      <c r="O219" s="14">
        <v>122</v>
      </c>
      <c r="P219" s="14">
        <v>203.33</v>
      </c>
      <c r="Q219" s="14" t="s">
        <v>8315</v>
      </c>
      <c r="R219" s="14" t="s">
        <v>8316</v>
      </c>
      <c r="S219" s="17">
        <v>42152.503495370373</v>
      </c>
    </row>
    <row r="220" spans="1:19" x14ac:dyDescent="0.35">
      <c r="A220" s="14">
        <v>3406</v>
      </c>
      <c r="B220" s="14" t="s">
        <v>3405</v>
      </c>
      <c r="C220" s="14" t="s">
        <v>7516</v>
      </c>
      <c r="D220" s="15">
        <v>10000</v>
      </c>
      <c r="E220" s="16">
        <v>10031</v>
      </c>
      <c r="F220" s="14" t="s">
        <v>8218</v>
      </c>
      <c r="G220" s="14" t="s">
        <v>8223</v>
      </c>
      <c r="H220" s="14" t="s">
        <v>8245</v>
      </c>
      <c r="I220" s="14">
        <v>1405511376</v>
      </c>
      <c r="J220" s="14">
        <v>1401623376</v>
      </c>
      <c r="K220" s="14" t="b">
        <v>0</v>
      </c>
      <c r="L220" s="14">
        <v>91</v>
      </c>
      <c r="M220" s="14" t="b">
        <v>1</v>
      </c>
      <c r="N220" s="14" t="s">
        <v>8269</v>
      </c>
      <c r="O220" s="14">
        <v>100</v>
      </c>
      <c r="P220" s="14">
        <v>110.23</v>
      </c>
      <c r="Q220" s="14" t="s">
        <v>8315</v>
      </c>
      <c r="R220" s="14" t="s">
        <v>8316</v>
      </c>
      <c r="S220" s="17">
        <v>41791.492777777778</v>
      </c>
    </row>
    <row r="221" spans="1:19" x14ac:dyDescent="0.35">
      <c r="A221" s="14">
        <v>3408</v>
      </c>
      <c r="B221" s="14" t="s">
        <v>3407</v>
      </c>
      <c r="C221" s="14" t="s">
        <v>7518</v>
      </c>
      <c r="D221" s="15">
        <v>500</v>
      </c>
      <c r="E221" s="16">
        <v>1055</v>
      </c>
      <c r="F221" s="14" t="s">
        <v>8218</v>
      </c>
      <c r="G221" s="14" t="s">
        <v>8223</v>
      </c>
      <c r="H221" s="14" t="s">
        <v>8245</v>
      </c>
      <c r="I221" s="14">
        <v>1405727304</v>
      </c>
      <c r="J221" s="14">
        <v>1403135304</v>
      </c>
      <c r="K221" s="14" t="b">
        <v>0</v>
      </c>
      <c r="L221" s="14">
        <v>18</v>
      </c>
      <c r="M221" s="14" t="b">
        <v>1</v>
      </c>
      <c r="N221" s="14" t="s">
        <v>8269</v>
      </c>
      <c r="O221" s="14">
        <v>211</v>
      </c>
      <c r="P221" s="14">
        <v>58.61</v>
      </c>
      <c r="Q221" s="14" t="s">
        <v>8315</v>
      </c>
      <c r="R221" s="14" t="s">
        <v>8316</v>
      </c>
      <c r="S221" s="17">
        <v>41808.991944444446</v>
      </c>
    </row>
    <row r="222" spans="1:19" x14ac:dyDescent="0.35">
      <c r="A222" s="14">
        <v>3410</v>
      </c>
      <c r="B222" s="14" t="s">
        <v>3409</v>
      </c>
      <c r="C222" s="14" t="s">
        <v>7520</v>
      </c>
      <c r="D222" s="15">
        <v>3000</v>
      </c>
      <c r="E222" s="16">
        <v>3255</v>
      </c>
      <c r="F222" s="14" t="s">
        <v>8218</v>
      </c>
      <c r="G222" s="14" t="s">
        <v>8223</v>
      </c>
      <c r="H222" s="14" t="s">
        <v>8245</v>
      </c>
      <c r="I222" s="14">
        <v>1465196400</v>
      </c>
      <c r="J222" s="14">
        <v>1462841990</v>
      </c>
      <c r="K222" s="14" t="b">
        <v>0</v>
      </c>
      <c r="L222" s="14">
        <v>40</v>
      </c>
      <c r="M222" s="14" t="b">
        <v>1</v>
      </c>
      <c r="N222" s="14" t="s">
        <v>8269</v>
      </c>
      <c r="O222" s="14">
        <v>109</v>
      </c>
      <c r="P222" s="14">
        <v>81.38</v>
      </c>
      <c r="Q222" s="14" t="s">
        <v>8315</v>
      </c>
      <c r="R222" s="14" t="s">
        <v>8316</v>
      </c>
      <c r="S222" s="17">
        <v>42500.041550925926</v>
      </c>
    </row>
    <row r="223" spans="1:19" x14ac:dyDescent="0.35">
      <c r="A223" s="14">
        <v>3411</v>
      </c>
      <c r="B223" s="14" t="s">
        <v>3410</v>
      </c>
      <c r="C223" s="14" t="s">
        <v>7521</v>
      </c>
      <c r="D223" s="15">
        <v>15000</v>
      </c>
      <c r="E223" s="16">
        <v>15535</v>
      </c>
      <c r="F223" s="14" t="s">
        <v>8218</v>
      </c>
      <c r="G223" s="14" t="s">
        <v>8223</v>
      </c>
      <c r="H223" s="14" t="s">
        <v>8245</v>
      </c>
      <c r="I223" s="14">
        <v>1444264372</v>
      </c>
      <c r="J223" s="14">
        <v>1442536372</v>
      </c>
      <c r="K223" s="14" t="b">
        <v>0</v>
      </c>
      <c r="L223" s="14">
        <v>78</v>
      </c>
      <c r="M223" s="14" t="b">
        <v>1</v>
      </c>
      <c r="N223" s="14" t="s">
        <v>8269</v>
      </c>
      <c r="O223" s="14">
        <v>104</v>
      </c>
      <c r="P223" s="14">
        <v>199.17</v>
      </c>
      <c r="Q223" s="14" t="s">
        <v>8315</v>
      </c>
      <c r="R223" s="14" t="s">
        <v>8316</v>
      </c>
      <c r="S223" s="17">
        <v>42265.022824074069</v>
      </c>
    </row>
    <row r="224" spans="1:19" x14ac:dyDescent="0.35">
      <c r="A224" s="14">
        <v>3413</v>
      </c>
      <c r="B224" s="14" t="s">
        <v>3412</v>
      </c>
      <c r="C224" s="14" t="s">
        <v>7523</v>
      </c>
      <c r="D224" s="15">
        <v>500</v>
      </c>
      <c r="E224" s="16">
        <v>650</v>
      </c>
      <c r="F224" s="14" t="s">
        <v>8218</v>
      </c>
      <c r="G224" s="14" t="s">
        <v>8223</v>
      </c>
      <c r="H224" s="14" t="s">
        <v>8245</v>
      </c>
      <c r="I224" s="14">
        <v>1425099540</v>
      </c>
      <c r="J224" s="14">
        <v>1424280938</v>
      </c>
      <c r="K224" s="14" t="b">
        <v>0</v>
      </c>
      <c r="L224" s="14">
        <v>14</v>
      </c>
      <c r="M224" s="14" t="b">
        <v>1</v>
      </c>
      <c r="N224" s="14" t="s">
        <v>8269</v>
      </c>
      <c r="O224" s="14">
        <v>130</v>
      </c>
      <c r="P224" s="14">
        <v>46.43</v>
      </c>
      <c r="Q224" s="14" t="s">
        <v>8315</v>
      </c>
      <c r="R224" s="14" t="s">
        <v>8316</v>
      </c>
      <c r="S224" s="17">
        <v>42053.733078703706</v>
      </c>
    </row>
    <row r="225" spans="1:19" x14ac:dyDescent="0.35">
      <c r="A225" s="14">
        <v>3414</v>
      </c>
      <c r="B225" s="14" t="s">
        <v>3413</v>
      </c>
      <c r="C225" s="14" t="s">
        <v>7524</v>
      </c>
      <c r="D225" s="15">
        <v>3000</v>
      </c>
      <c r="E225" s="16">
        <v>3105</v>
      </c>
      <c r="F225" s="14" t="s">
        <v>8218</v>
      </c>
      <c r="G225" s="14" t="s">
        <v>8223</v>
      </c>
      <c r="H225" s="14" t="s">
        <v>8245</v>
      </c>
      <c r="I225" s="14">
        <v>1480579140</v>
      </c>
      <c r="J225" s="14">
        <v>1478030325</v>
      </c>
      <c r="K225" s="14" t="b">
        <v>0</v>
      </c>
      <c r="L225" s="14">
        <v>44</v>
      </c>
      <c r="M225" s="14" t="b">
        <v>1</v>
      </c>
      <c r="N225" s="14" t="s">
        <v>8269</v>
      </c>
      <c r="O225" s="14">
        <v>104</v>
      </c>
      <c r="P225" s="14">
        <v>70.569999999999993</v>
      </c>
      <c r="Q225" s="14" t="s">
        <v>8315</v>
      </c>
      <c r="R225" s="14" t="s">
        <v>8316</v>
      </c>
      <c r="S225" s="17">
        <v>42675.832465277781</v>
      </c>
    </row>
    <row r="226" spans="1:19" x14ac:dyDescent="0.35">
      <c r="A226" s="14">
        <v>3415</v>
      </c>
      <c r="B226" s="14" t="s">
        <v>3414</v>
      </c>
      <c r="C226" s="14" t="s">
        <v>7525</v>
      </c>
      <c r="D226" s="15">
        <v>200</v>
      </c>
      <c r="E226" s="16">
        <v>200</v>
      </c>
      <c r="F226" s="14" t="s">
        <v>8218</v>
      </c>
      <c r="G226" s="14" t="s">
        <v>8223</v>
      </c>
      <c r="H226" s="14" t="s">
        <v>8245</v>
      </c>
      <c r="I226" s="14">
        <v>1460935800</v>
      </c>
      <c r="J226" s="14">
        <v>1459999656</v>
      </c>
      <c r="K226" s="14" t="b">
        <v>0</v>
      </c>
      <c r="L226" s="14">
        <v>9</v>
      </c>
      <c r="M226" s="14" t="b">
        <v>1</v>
      </c>
      <c r="N226" s="14" t="s">
        <v>8269</v>
      </c>
      <c r="O226" s="14">
        <v>100</v>
      </c>
      <c r="P226" s="14">
        <v>22.22</v>
      </c>
      <c r="Q226" s="14" t="s">
        <v>8315</v>
      </c>
      <c r="R226" s="14" t="s">
        <v>8316</v>
      </c>
      <c r="S226" s="17">
        <v>42467.144166666665</v>
      </c>
    </row>
    <row r="227" spans="1:19" x14ac:dyDescent="0.35">
      <c r="A227" s="14">
        <v>3417</v>
      </c>
      <c r="B227" s="14" t="s">
        <v>3416</v>
      </c>
      <c r="C227" s="14" t="s">
        <v>7527</v>
      </c>
      <c r="D227" s="15">
        <v>1700</v>
      </c>
      <c r="E227" s="16">
        <v>1700.01</v>
      </c>
      <c r="F227" s="14" t="s">
        <v>8218</v>
      </c>
      <c r="G227" s="14" t="s">
        <v>8223</v>
      </c>
      <c r="H227" s="14" t="s">
        <v>8245</v>
      </c>
      <c r="I227" s="14">
        <v>1414284180</v>
      </c>
      <c r="J227" s="14">
        <v>1410558948</v>
      </c>
      <c r="K227" s="14" t="b">
        <v>0</v>
      </c>
      <c r="L227" s="14">
        <v>45</v>
      </c>
      <c r="M227" s="14" t="b">
        <v>1</v>
      </c>
      <c r="N227" s="14" t="s">
        <v>8269</v>
      </c>
      <c r="O227" s="14">
        <v>100</v>
      </c>
      <c r="P227" s="14">
        <v>37.78</v>
      </c>
      <c r="Q227" s="14" t="s">
        <v>8315</v>
      </c>
      <c r="R227" s="14" t="s">
        <v>8316</v>
      </c>
      <c r="S227" s="17">
        <v>41894.91375</v>
      </c>
    </row>
    <row r="228" spans="1:19" x14ac:dyDescent="0.35">
      <c r="A228" s="14">
        <v>3418</v>
      </c>
      <c r="B228" s="14" t="s">
        <v>3417</v>
      </c>
      <c r="C228" s="14" t="s">
        <v>7528</v>
      </c>
      <c r="D228" s="15">
        <v>4000</v>
      </c>
      <c r="E228" s="16">
        <v>4035</v>
      </c>
      <c r="F228" s="14" t="s">
        <v>8218</v>
      </c>
      <c r="G228" s="14" t="s">
        <v>8223</v>
      </c>
      <c r="H228" s="14" t="s">
        <v>8245</v>
      </c>
      <c r="I228" s="14">
        <v>1400875307</v>
      </c>
      <c r="J228" s="14">
        <v>1398283307</v>
      </c>
      <c r="K228" s="14" t="b">
        <v>0</v>
      </c>
      <c r="L228" s="14">
        <v>56</v>
      </c>
      <c r="M228" s="14" t="b">
        <v>1</v>
      </c>
      <c r="N228" s="14" t="s">
        <v>8269</v>
      </c>
      <c r="O228" s="14">
        <v>101</v>
      </c>
      <c r="P228" s="14">
        <v>72.05</v>
      </c>
      <c r="Q228" s="14" t="s">
        <v>8315</v>
      </c>
      <c r="R228" s="14" t="s">
        <v>8316</v>
      </c>
      <c r="S228" s="17">
        <v>41752.83457175926</v>
      </c>
    </row>
    <row r="229" spans="1:19" x14ac:dyDescent="0.35">
      <c r="A229" s="14">
        <v>3421</v>
      </c>
      <c r="B229" s="14" t="s">
        <v>3420</v>
      </c>
      <c r="C229" s="14" t="s">
        <v>7531</v>
      </c>
      <c r="D229" s="15">
        <v>10000</v>
      </c>
      <c r="E229" s="16">
        <v>10115</v>
      </c>
      <c r="F229" s="14" t="s">
        <v>8218</v>
      </c>
      <c r="G229" s="14" t="s">
        <v>8223</v>
      </c>
      <c r="H229" s="14" t="s">
        <v>8245</v>
      </c>
      <c r="I229" s="14">
        <v>1425495563</v>
      </c>
      <c r="J229" s="14">
        <v>1422903563</v>
      </c>
      <c r="K229" s="14" t="b">
        <v>0</v>
      </c>
      <c r="L229" s="14">
        <v>98</v>
      </c>
      <c r="M229" s="14" t="b">
        <v>1</v>
      </c>
      <c r="N229" s="14" t="s">
        <v>8269</v>
      </c>
      <c r="O229" s="14">
        <v>101</v>
      </c>
      <c r="P229" s="14">
        <v>103.21</v>
      </c>
      <c r="Q229" s="14" t="s">
        <v>8315</v>
      </c>
      <c r="R229" s="14" t="s">
        <v>8316</v>
      </c>
      <c r="S229" s="17">
        <v>42037.791238425925</v>
      </c>
    </row>
    <row r="230" spans="1:19" x14ac:dyDescent="0.35">
      <c r="A230" s="14">
        <v>3423</v>
      </c>
      <c r="B230" s="14" t="s">
        <v>3422</v>
      </c>
      <c r="C230" s="14" t="s">
        <v>7533</v>
      </c>
      <c r="D230" s="15">
        <v>250</v>
      </c>
      <c r="E230" s="16">
        <v>350</v>
      </c>
      <c r="F230" s="14" t="s">
        <v>8218</v>
      </c>
      <c r="G230" s="14" t="s">
        <v>8223</v>
      </c>
      <c r="H230" s="14" t="s">
        <v>8245</v>
      </c>
      <c r="I230" s="14">
        <v>1429912341</v>
      </c>
      <c r="J230" s="14">
        <v>1427320341</v>
      </c>
      <c r="K230" s="14" t="b">
        <v>0</v>
      </c>
      <c r="L230" s="14">
        <v>10</v>
      </c>
      <c r="M230" s="14" t="b">
        <v>1</v>
      </c>
      <c r="N230" s="14" t="s">
        <v>8269</v>
      </c>
      <c r="O230" s="14">
        <v>140</v>
      </c>
      <c r="P230" s="14">
        <v>35</v>
      </c>
      <c r="Q230" s="14" t="s">
        <v>8315</v>
      </c>
      <c r="R230" s="14" t="s">
        <v>8316</v>
      </c>
      <c r="S230" s="17">
        <v>42088.911354166667</v>
      </c>
    </row>
    <row r="231" spans="1:19" x14ac:dyDescent="0.35">
      <c r="A231" s="14">
        <v>3424</v>
      </c>
      <c r="B231" s="14" t="s">
        <v>3423</v>
      </c>
      <c r="C231" s="14" t="s">
        <v>7534</v>
      </c>
      <c r="D231" s="15">
        <v>6000</v>
      </c>
      <c r="E231" s="16">
        <v>6215</v>
      </c>
      <c r="F231" s="14" t="s">
        <v>8218</v>
      </c>
      <c r="G231" s="14" t="s">
        <v>8223</v>
      </c>
      <c r="H231" s="14" t="s">
        <v>8245</v>
      </c>
      <c r="I231" s="14">
        <v>1423119540</v>
      </c>
      <c r="J231" s="14">
        <v>1421252084</v>
      </c>
      <c r="K231" s="14" t="b">
        <v>0</v>
      </c>
      <c r="L231" s="14">
        <v>76</v>
      </c>
      <c r="M231" s="14" t="b">
        <v>1</v>
      </c>
      <c r="N231" s="14" t="s">
        <v>8269</v>
      </c>
      <c r="O231" s="14">
        <v>104</v>
      </c>
      <c r="P231" s="14">
        <v>81.78</v>
      </c>
      <c r="Q231" s="14" t="s">
        <v>8315</v>
      </c>
      <c r="R231" s="14" t="s">
        <v>8316</v>
      </c>
      <c r="S231" s="17">
        <v>42018.676898148144</v>
      </c>
    </row>
    <row r="232" spans="1:19" x14ac:dyDescent="0.35">
      <c r="A232" s="14">
        <v>3425</v>
      </c>
      <c r="B232" s="14" t="s">
        <v>3424</v>
      </c>
      <c r="C232" s="14" t="s">
        <v>7535</v>
      </c>
      <c r="D232" s="15">
        <v>30000</v>
      </c>
      <c r="E232" s="16">
        <v>30891.1</v>
      </c>
      <c r="F232" s="14" t="s">
        <v>8218</v>
      </c>
      <c r="G232" s="14" t="s">
        <v>8223</v>
      </c>
      <c r="H232" s="14" t="s">
        <v>8245</v>
      </c>
      <c r="I232" s="14">
        <v>1412434136</v>
      </c>
      <c r="J232" s="14">
        <v>1409669336</v>
      </c>
      <c r="K232" s="14" t="b">
        <v>0</v>
      </c>
      <c r="L232" s="14">
        <v>104</v>
      </c>
      <c r="M232" s="14" t="b">
        <v>1</v>
      </c>
      <c r="N232" s="14" t="s">
        <v>8269</v>
      </c>
      <c r="O232" s="14">
        <v>103</v>
      </c>
      <c r="P232" s="14">
        <v>297.02999999999997</v>
      </c>
      <c r="Q232" s="14" t="s">
        <v>8315</v>
      </c>
      <c r="R232" s="14" t="s">
        <v>8316</v>
      </c>
      <c r="S232" s="17">
        <v>41884.617314814815</v>
      </c>
    </row>
    <row r="233" spans="1:19" x14ac:dyDescent="0.35">
      <c r="A233" s="14">
        <v>3426</v>
      </c>
      <c r="B233" s="14" t="s">
        <v>3425</v>
      </c>
      <c r="C233" s="14" t="s">
        <v>7536</v>
      </c>
      <c r="D233" s="15">
        <v>3750</v>
      </c>
      <c r="E233" s="16">
        <v>4055</v>
      </c>
      <c r="F233" s="14" t="s">
        <v>8218</v>
      </c>
      <c r="G233" s="14" t="s">
        <v>8223</v>
      </c>
      <c r="H233" s="14" t="s">
        <v>8245</v>
      </c>
      <c r="I233" s="14">
        <v>1411264800</v>
      </c>
      <c r="J233" s="14">
        <v>1409620903</v>
      </c>
      <c r="K233" s="14" t="b">
        <v>0</v>
      </c>
      <c r="L233" s="14">
        <v>87</v>
      </c>
      <c r="M233" s="14" t="b">
        <v>1</v>
      </c>
      <c r="N233" s="14" t="s">
        <v>8269</v>
      </c>
      <c r="O233" s="14">
        <v>108</v>
      </c>
      <c r="P233" s="14">
        <v>46.61</v>
      </c>
      <c r="Q233" s="14" t="s">
        <v>8315</v>
      </c>
      <c r="R233" s="14" t="s">
        <v>8316</v>
      </c>
      <c r="S233" s="17">
        <v>41884.056747685187</v>
      </c>
    </row>
    <row r="234" spans="1:19" x14ac:dyDescent="0.35">
      <c r="A234" s="14">
        <v>3431</v>
      </c>
      <c r="B234" s="14" t="s">
        <v>3430</v>
      </c>
      <c r="C234" s="14" t="s">
        <v>7541</v>
      </c>
      <c r="D234" s="15">
        <v>2000</v>
      </c>
      <c r="E234" s="16">
        <v>2000</v>
      </c>
      <c r="F234" s="14" t="s">
        <v>8218</v>
      </c>
      <c r="G234" s="14" t="s">
        <v>8223</v>
      </c>
      <c r="H234" s="14" t="s">
        <v>8245</v>
      </c>
      <c r="I234" s="14">
        <v>1408383153</v>
      </c>
      <c r="J234" s="14">
        <v>1405791153</v>
      </c>
      <c r="K234" s="14" t="b">
        <v>0</v>
      </c>
      <c r="L234" s="14">
        <v>21</v>
      </c>
      <c r="M234" s="14" t="b">
        <v>1</v>
      </c>
      <c r="N234" s="14" t="s">
        <v>8269</v>
      </c>
      <c r="O234" s="14">
        <v>100</v>
      </c>
      <c r="P234" s="14">
        <v>95.24</v>
      </c>
      <c r="Q234" s="14" t="s">
        <v>8315</v>
      </c>
      <c r="R234" s="14" t="s">
        <v>8316</v>
      </c>
      <c r="S234" s="17">
        <v>41839.730937500004</v>
      </c>
    </row>
    <row r="235" spans="1:19" x14ac:dyDescent="0.35">
      <c r="A235" s="14">
        <v>3432</v>
      </c>
      <c r="B235" s="14" t="s">
        <v>3431</v>
      </c>
      <c r="C235" s="14" t="s">
        <v>7542</v>
      </c>
      <c r="D235" s="15">
        <v>2000</v>
      </c>
      <c r="E235" s="16">
        <v>2193</v>
      </c>
      <c r="F235" s="14" t="s">
        <v>8218</v>
      </c>
      <c r="G235" s="14" t="s">
        <v>8223</v>
      </c>
      <c r="H235" s="14" t="s">
        <v>8245</v>
      </c>
      <c r="I235" s="14">
        <v>1454709600</v>
      </c>
      <c r="J235" s="14">
        <v>1452520614</v>
      </c>
      <c r="K235" s="14" t="b">
        <v>0</v>
      </c>
      <c r="L235" s="14">
        <v>42</v>
      </c>
      <c r="M235" s="14" t="b">
        <v>1</v>
      </c>
      <c r="N235" s="14" t="s">
        <v>8269</v>
      </c>
      <c r="O235" s="14">
        <v>110</v>
      </c>
      <c r="P235" s="14">
        <v>52.21</v>
      </c>
      <c r="Q235" s="14" t="s">
        <v>8315</v>
      </c>
      <c r="R235" s="14" t="s">
        <v>8316</v>
      </c>
      <c r="S235" s="17">
        <v>42380.581180555557</v>
      </c>
    </row>
    <row r="236" spans="1:19" x14ac:dyDescent="0.35">
      <c r="A236" s="14">
        <v>3433</v>
      </c>
      <c r="B236" s="14" t="s">
        <v>3432</v>
      </c>
      <c r="C236" s="14" t="s">
        <v>7543</v>
      </c>
      <c r="D236" s="15">
        <v>9500</v>
      </c>
      <c r="E236" s="16">
        <v>9525</v>
      </c>
      <c r="F236" s="14" t="s">
        <v>8218</v>
      </c>
      <c r="G236" s="14" t="s">
        <v>8223</v>
      </c>
      <c r="H236" s="14" t="s">
        <v>8245</v>
      </c>
      <c r="I236" s="14">
        <v>1402974000</v>
      </c>
      <c r="J236" s="14">
        <v>1400290255</v>
      </c>
      <c r="K236" s="14" t="b">
        <v>0</v>
      </c>
      <c r="L236" s="14">
        <v>71</v>
      </c>
      <c r="M236" s="14" t="b">
        <v>1</v>
      </c>
      <c r="N236" s="14" t="s">
        <v>8269</v>
      </c>
      <c r="O236" s="14">
        <v>100</v>
      </c>
      <c r="P236" s="14">
        <v>134.15</v>
      </c>
      <c r="Q236" s="14" t="s">
        <v>8315</v>
      </c>
      <c r="R236" s="14" t="s">
        <v>8316</v>
      </c>
      <c r="S236" s="17">
        <v>41776.063136574077</v>
      </c>
    </row>
    <row r="237" spans="1:19" x14ac:dyDescent="0.35">
      <c r="A237" s="14">
        <v>3434</v>
      </c>
      <c r="B237" s="14" t="s">
        <v>3433</v>
      </c>
      <c r="C237" s="14" t="s">
        <v>7544</v>
      </c>
      <c r="D237" s="15">
        <v>10000</v>
      </c>
      <c r="E237" s="16">
        <v>10555</v>
      </c>
      <c r="F237" s="14" t="s">
        <v>8218</v>
      </c>
      <c r="G237" s="14" t="s">
        <v>8223</v>
      </c>
      <c r="H237" s="14" t="s">
        <v>8245</v>
      </c>
      <c r="I237" s="14">
        <v>1404983269</v>
      </c>
      <c r="J237" s="14">
        <v>1402391269</v>
      </c>
      <c r="K237" s="14" t="b">
        <v>0</v>
      </c>
      <c r="L237" s="14">
        <v>168</v>
      </c>
      <c r="M237" s="14" t="b">
        <v>1</v>
      </c>
      <c r="N237" s="14" t="s">
        <v>8269</v>
      </c>
      <c r="O237" s="14">
        <v>106</v>
      </c>
      <c r="P237" s="14">
        <v>62.83</v>
      </c>
      <c r="Q237" s="14" t="s">
        <v>8315</v>
      </c>
      <c r="R237" s="14" t="s">
        <v>8316</v>
      </c>
      <c r="S237" s="17">
        <v>41800.380428240744</v>
      </c>
    </row>
    <row r="238" spans="1:19" x14ac:dyDescent="0.35">
      <c r="A238" s="14">
        <v>3435</v>
      </c>
      <c r="B238" s="14" t="s">
        <v>3434</v>
      </c>
      <c r="C238" s="14" t="s">
        <v>7545</v>
      </c>
      <c r="D238" s="15">
        <v>1000</v>
      </c>
      <c r="E238" s="16">
        <v>1120</v>
      </c>
      <c r="F238" s="14" t="s">
        <v>8218</v>
      </c>
      <c r="G238" s="14" t="s">
        <v>8223</v>
      </c>
      <c r="H238" s="14" t="s">
        <v>8245</v>
      </c>
      <c r="I238" s="14">
        <v>1470538800</v>
      </c>
      <c r="J238" s="14">
        <v>1469112493</v>
      </c>
      <c r="K238" s="14" t="b">
        <v>0</v>
      </c>
      <c r="L238" s="14">
        <v>19</v>
      </c>
      <c r="M238" s="14" t="b">
        <v>1</v>
      </c>
      <c r="N238" s="14" t="s">
        <v>8269</v>
      </c>
      <c r="O238" s="14">
        <v>112</v>
      </c>
      <c r="P238" s="14">
        <v>58.95</v>
      </c>
      <c r="Q238" s="14" t="s">
        <v>8315</v>
      </c>
      <c r="R238" s="14" t="s">
        <v>8316</v>
      </c>
      <c r="S238" s="17">
        <v>42572.61681712963</v>
      </c>
    </row>
    <row r="239" spans="1:19" x14ac:dyDescent="0.35">
      <c r="A239" s="14">
        <v>3436</v>
      </c>
      <c r="B239" s="14" t="s">
        <v>3435</v>
      </c>
      <c r="C239" s="14" t="s">
        <v>7546</v>
      </c>
      <c r="D239" s="15">
        <v>5000</v>
      </c>
      <c r="E239" s="16">
        <v>5295</v>
      </c>
      <c r="F239" s="14" t="s">
        <v>8218</v>
      </c>
      <c r="G239" s="14" t="s">
        <v>8223</v>
      </c>
      <c r="H239" s="14" t="s">
        <v>8245</v>
      </c>
      <c r="I239" s="14">
        <v>1408638480</v>
      </c>
      <c r="J239" s="14">
        <v>1406811593</v>
      </c>
      <c r="K239" s="14" t="b">
        <v>0</v>
      </c>
      <c r="L239" s="14">
        <v>37</v>
      </c>
      <c r="M239" s="14" t="b">
        <v>1</v>
      </c>
      <c r="N239" s="14" t="s">
        <v>8269</v>
      </c>
      <c r="O239" s="14">
        <v>106</v>
      </c>
      <c r="P239" s="14">
        <v>143.11000000000001</v>
      </c>
      <c r="Q239" s="14" t="s">
        <v>8315</v>
      </c>
      <c r="R239" s="14" t="s">
        <v>8316</v>
      </c>
      <c r="S239" s="17">
        <v>41851.541585648149</v>
      </c>
    </row>
    <row r="240" spans="1:19" x14ac:dyDescent="0.35">
      <c r="A240" s="14">
        <v>3437</v>
      </c>
      <c r="B240" s="14" t="s">
        <v>3436</v>
      </c>
      <c r="C240" s="14" t="s">
        <v>7547</v>
      </c>
      <c r="D240" s="15">
        <v>3000</v>
      </c>
      <c r="E240" s="16">
        <v>3030</v>
      </c>
      <c r="F240" s="14" t="s">
        <v>8218</v>
      </c>
      <c r="G240" s="14" t="s">
        <v>8223</v>
      </c>
      <c r="H240" s="14" t="s">
        <v>8245</v>
      </c>
      <c r="I240" s="14">
        <v>1440003820</v>
      </c>
      <c r="J240" s="14">
        <v>1437411820</v>
      </c>
      <c r="K240" s="14" t="b">
        <v>0</v>
      </c>
      <c r="L240" s="14">
        <v>36</v>
      </c>
      <c r="M240" s="14" t="b">
        <v>1</v>
      </c>
      <c r="N240" s="14" t="s">
        <v>8269</v>
      </c>
      <c r="O240" s="14">
        <v>101</v>
      </c>
      <c r="P240" s="14">
        <v>84.17</v>
      </c>
      <c r="Q240" s="14" t="s">
        <v>8315</v>
      </c>
      <c r="R240" s="14" t="s">
        <v>8316</v>
      </c>
      <c r="S240" s="17">
        <v>42205.710879629631</v>
      </c>
    </row>
    <row r="241" spans="1:19" x14ac:dyDescent="0.35">
      <c r="A241" s="14">
        <v>3439</v>
      </c>
      <c r="B241" s="14" t="s">
        <v>3438</v>
      </c>
      <c r="C241" s="14" t="s">
        <v>7549</v>
      </c>
      <c r="D241" s="15">
        <v>1200</v>
      </c>
      <c r="E241" s="16">
        <v>1616.14</v>
      </c>
      <c r="F241" s="14" t="s">
        <v>8218</v>
      </c>
      <c r="G241" s="14" t="s">
        <v>8223</v>
      </c>
      <c r="H241" s="14" t="s">
        <v>8245</v>
      </c>
      <c r="I241" s="14">
        <v>1453179540</v>
      </c>
      <c r="J241" s="14">
        <v>1452030730</v>
      </c>
      <c r="K241" s="14" t="b">
        <v>0</v>
      </c>
      <c r="L241" s="14">
        <v>18</v>
      </c>
      <c r="M241" s="14" t="b">
        <v>1</v>
      </c>
      <c r="N241" s="14" t="s">
        <v>8269</v>
      </c>
      <c r="O241" s="14">
        <v>135</v>
      </c>
      <c r="P241" s="14">
        <v>89.79</v>
      </c>
      <c r="Q241" s="14" t="s">
        <v>8315</v>
      </c>
      <c r="R241" s="14" t="s">
        <v>8316</v>
      </c>
      <c r="S241" s="17">
        <v>42374.911226851851</v>
      </c>
    </row>
    <row r="242" spans="1:19" x14ac:dyDescent="0.35">
      <c r="A242" s="14">
        <v>3440</v>
      </c>
      <c r="B242" s="14" t="s">
        <v>3439</v>
      </c>
      <c r="C242" s="14" t="s">
        <v>7550</v>
      </c>
      <c r="D242" s="15">
        <v>5000</v>
      </c>
      <c r="E242" s="16">
        <v>5260.92</v>
      </c>
      <c r="F242" s="14" t="s">
        <v>8218</v>
      </c>
      <c r="G242" s="14" t="s">
        <v>8223</v>
      </c>
      <c r="H242" s="14" t="s">
        <v>8245</v>
      </c>
      <c r="I242" s="14">
        <v>1405095300</v>
      </c>
      <c r="J242" s="14">
        <v>1403146628</v>
      </c>
      <c r="K242" s="14" t="b">
        <v>0</v>
      </c>
      <c r="L242" s="14">
        <v>82</v>
      </c>
      <c r="M242" s="14" t="b">
        <v>1</v>
      </c>
      <c r="N242" s="14" t="s">
        <v>8269</v>
      </c>
      <c r="O242" s="14">
        <v>105</v>
      </c>
      <c r="P242" s="14">
        <v>64.16</v>
      </c>
      <c r="Q242" s="14" t="s">
        <v>8315</v>
      </c>
      <c r="R242" s="14" t="s">
        <v>8316</v>
      </c>
      <c r="S242" s="17">
        <v>41809.12300925926</v>
      </c>
    </row>
    <row r="243" spans="1:19" x14ac:dyDescent="0.35">
      <c r="A243" s="14">
        <v>3441</v>
      </c>
      <c r="B243" s="14" t="s">
        <v>3440</v>
      </c>
      <c r="C243" s="14" t="s">
        <v>7551</v>
      </c>
      <c r="D243" s="15">
        <v>2500</v>
      </c>
      <c r="E243" s="16">
        <v>2565</v>
      </c>
      <c r="F243" s="14" t="s">
        <v>8218</v>
      </c>
      <c r="G243" s="14" t="s">
        <v>8223</v>
      </c>
      <c r="H243" s="14" t="s">
        <v>8245</v>
      </c>
      <c r="I243" s="14">
        <v>1447445820</v>
      </c>
      <c r="J243" s="14">
        <v>1445077121</v>
      </c>
      <c r="K243" s="14" t="b">
        <v>0</v>
      </c>
      <c r="L243" s="14">
        <v>43</v>
      </c>
      <c r="M243" s="14" t="b">
        <v>1</v>
      </c>
      <c r="N243" s="14" t="s">
        <v>8269</v>
      </c>
      <c r="O243" s="14">
        <v>103</v>
      </c>
      <c r="P243" s="14">
        <v>59.65</v>
      </c>
      <c r="Q243" s="14" t="s">
        <v>8315</v>
      </c>
      <c r="R243" s="14" t="s">
        <v>8316</v>
      </c>
      <c r="S243" s="17">
        <v>42294.429641203707</v>
      </c>
    </row>
    <row r="244" spans="1:19" x14ac:dyDescent="0.35">
      <c r="A244" s="14">
        <v>3442</v>
      </c>
      <c r="B244" s="14" t="s">
        <v>3441</v>
      </c>
      <c r="C244" s="14" t="s">
        <v>7552</v>
      </c>
      <c r="D244" s="15">
        <v>250</v>
      </c>
      <c r="E244" s="16">
        <v>250</v>
      </c>
      <c r="F244" s="14" t="s">
        <v>8218</v>
      </c>
      <c r="G244" s="14" t="s">
        <v>8223</v>
      </c>
      <c r="H244" s="14" t="s">
        <v>8245</v>
      </c>
      <c r="I244" s="14">
        <v>1433016672</v>
      </c>
      <c r="J244" s="14">
        <v>1430424672</v>
      </c>
      <c r="K244" s="14" t="b">
        <v>0</v>
      </c>
      <c r="L244" s="14">
        <v>8</v>
      </c>
      <c r="M244" s="14" t="b">
        <v>1</v>
      </c>
      <c r="N244" s="14" t="s">
        <v>8269</v>
      </c>
      <c r="O244" s="14">
        <v>100</v>
      </c>
      <c r="P244" s="14">
        <v>31.25</v>
      </c>
      <c r="Q244" s="14" t="s">
        <v>8315</v>
      </c>
      <c r="R244" s="14" t="s">
        <v>8316</v>
      </c>
      <c r="S244" s="17">
        <v>42124.841111111105</v>
      </c>
    </row>
    <row r="245" spans="1:19" x14ac:dyDescent="0.35">
      <c r="A245" s="14">
        <v>3443</v>
      </c>
      <c r="B245" s="14" t="s">
        <v>3442</v>
      </c>
      <c r="C245" s="14" t="s">
        <v>7553</v>
      </c>
      <c r="D245" s="15">
        <v>1000</v>
      </c>
      <c r="E245" s="16">
        <v>1855</v>
      </c>
      <c r="F245" s="14" t="s">
        <v>8218</v>
      </c>
      <c r="G245" s="14" t="s">
        <v>8223</v>
      </c>
      <c r="H245" s="14" t="s">
        <v>8245</v>
      </c>
      <c r="I245" s="14">
        <v>1410266146</v>
      </c>
      <c r="J245" s="14">
        <v>1407674146</v>
      </c>
      <c r="K245" s="14" t="b">
        <v>0</v>
      </c>
      <c r="L245" s="14">
        <v>45</v>
      </c>
      <c r="M245" s="14" t="b">
        <v>1</v>
      </c>
      <c r="N245" s="14" t="s">
        <v>8269</v>
      </c>
      <c r="O245" s="14">
        <v>186</v>
      </c>
      <c r="P245" s="14">
        <v>41.22</v>
      </c>
      <c r="Q245" s="14" t="s">
        <v>8315</v>
      </c>
      <c r="R245" s="14" t="s">
        <v>8316</v>
      </c>
      <c r="S245" s="17">
        <v>41861.524837962963</v>
      </c>
    </row>
    <row r="246" spans="1:19" x14ac:dyDescent="0.35">
      <c r="A246" s="14">
        <v>3447</v>
      </c>
      <c r="B246" s="14" t="s">
        <v>3446</v>
      </c>
      <c r="C246" s="14" t="s">
        <v>7557</v>
      </c>
      <c r="D246" s="15">
        <v>1000</v>
      </c>
      <c r="E246" s="16">
        <v>1078</v>
      </c>
      <c r="F246" s="14" t="s">
        <v>8218</v>
      </c>
      <c r="G246" s="14" t="s">
        <v>8223</v>
      </c>
      <c r="H246" s="14" t="s">
        <v>8245</v>
      </c>
      <c r="I246" s="14">
        <v>1458332412</v>
      </c>
      <c r="J246" s="14">
        <v>1454448012</v>
      </c>
      <c r="K246" s="14" t="b">
        <v>0</v>
      </c>
      <c r="L246" s="14">
        <v>14</v>
      </c>
      <c r="M246" s="14" t="b">
        <v>1</v>
      </c>
      <c r="N246" s="14" t="s">
        <v>8269</v>
      </c>
      <c r="O246" s="14">
        <v>108</v>
      </c>
      <c r="P246" s="14">
        <v>77</v>
      </c>
      <c r="Q246" s="14" t="s">
        <v>8315</v>
      </c>
      <c r="R246" s="14" t="s">
        <v>8316</v>
      </c>
      <c r="S246" s="17">
        <v>42402.889027777783</v>
      </c>
    </row>
    <row r="247" spans="1:19" x14ac:dyDescent="0.35">
      <c r="A247" s="14">
        <v>3448</v>
      </c>
      <c r="B247" s="14" t="s">
        <v>3447</v>
      </c>
      <c r="C247" s="14" t="s">
        <v>7558</v>
      </c>
      <c r="D247" s="15">
        <v>2100</v>
      </c>
      <c r="E247" s="16">
        <v>2305</v>
      </c>
      <c r="F247" s="14" t="s">
        <v>8218</v>
      </c>
      <c r="G247" s="14" t="s">
        <v>8223</v>
      </c>
      <c r="H247" s="14" t="s">
        <v>8245</v>
      </c>
      <c r="I247" s="14">
        <v>1418784689</v>
      </c>
      <c r="J247" s="14">
        <v>1416192689</v>
      </c>
      <c r="K247" s="14" t="b">
        <v>0</v>
      </c>
      <c r="L247" s="14">
        <v>45</v>
      </c>
      <c r="M247" s="14" t="b">
        <v>1</v>
      </c>
      <c r="N247" s="14" t="s">
        <v>8269</v>
      </c>
      <c r="O247" s="14">
        <v>110</v>
      </c>
      <c r="P247" s="14">
        <v>51.22</v>
      </c>
      <c r="Q247" s="14" t="s">
        <v>8315</v>
      </c>
      <c r="R247" s="14" t="s">
        <v>8316</v>
      </c>
      <c r="S247" s="17">
        <v>41960.119085648148</v>
      </c>
    </row>
    <row r="248" spans="1:19" x14ac:dyDescent="0.35">
      <c r="A248" s="14">
        <v>3449</v>
      </c>
      <c r="B248" s="14" t="s">
        <v>3448</v>
      </c>
      <c r="C248" s="14" t="s">
        <v>7559</v>
      </c>
      <c r="D248" s="15">
        <v>800</v>
      </c>
      <c r="E248" s="16">
        <v>1365</v>
      </c>
      <c r="F248" s="14" t="s">
        <v>8218</v>
      </c>
      <c r="G248" s="14" t="s">
        <v>8223</v>
      </c>
      <c r="H248" s="14" t="s">
        <v>8245</v>
      </c>
      <c r="I248" s="14">
        <v>1468036800</v>
      </c>
      <c r="J248" s="14">
        <v>1465607738</v>
      </c>
      <c r="K248" s="14" t="b">
        <v>0</v>
      </c>
      <c r="L248" s="14">
        <v>20</v>
      </c>
      <c r="M248" s="14" t="b">
        <v>1</v>
      </c>
      <c r="N248" s="14" t="s">
        <v>8269</v>
      </c>
      <c r="O248" s="14">
        <v>171</v>
      </c>
      <c r="P248" s="14">
        <v>68.25</v>
      </c>
      <c r="Q248" s="14" t="s">
        <v>8315</v>
      </c>
      <c r="R248" s="14" t="s">
        <v>8316</v>
      </c>
      <c r="S248" s="17">
        <v>42532.052523148144</v>
      </c>
    </row>
    <row r="249" spans="1:19" x14ac:dyDescent="0.35">
      <c r="A249" s="14">
        <v>3451</v>
      </c>
      <c r="B249" s="14" t="s">
        <v>3450</v>
      </c>
      <c r="C249" s="14" t="s">
        <v>7561</v>
      </c>
      <c r="D249" s="15">
        <v>650</v>
      </c>
      <c r="E249" s="16">
        <v>658</v>
      </c>
      <c r="F249" s="14" t="s">
        <v>8218</v>
      </c>
      <c r="G249" s="14" t="s">
        <v>8223</v>
      </c>
      <c r="H249" s="14" t="s">
        <v>8245</v>
      </c>
      <c r="I249" s="14">
        <v>1429636927</v>
      </c>
      <c r="J249" s="14">
        <v>1427304127</v>
      </c>
      <c r="K249" s="14" t="b">
        <v>0</v>
      </c>
      <c r="L249" s="14">
        <v>16</v>
      </c>
      <c r="M249" s="14" t="b">
        <v>1</v>
      </c>
      <c r="N249" s="14" t="s">
        <v>8269</v>
      </c>
      <c r="O249" s="14">
        <v>101</v>
      </c>
      <c r="P249" s="14">
        <v>41.13</v>
      </c>
      <c r="Q249" s="14" t="s">
        <v>8315</v>
      </c>
      <c r="R249" s="14" t="s">
        <v>8316</v>
      </c>
      <c r="S249" s="17">
        <v>42088.723692129628</v>
      </c>
    </row>
    <row r="250" spans="1:19" x14ac:dyDescent="0.35">
      <c r="A250" s="14">
        <v>3452</v>
      </c>
      <c r="B250" s="14" t="s">
        <v>3451</v>
      </c>
      <c r="C250" s="14" t="s">
        <v>7562</v>
      </c>
      <c r="D250" s="15">
        <v>1000</v>
      </c>
      <c r="E250" s="16">
        <v>1532</v>
      </c>
      <c r="F250" s="14" t="s">
        <v>8218</v>
      </c>
      <c r="G250" s="14" t="s">
        <v>8223</v>
      </c>
      <c r="H250" s="14" t="s">
        <v>8245</v>
      </c>
      <c r="I250" s="14">
        <v>1406087940</v>
      </c>
      <c r="J250" s="14">
        <v>1404141626</v>
      </c>
      <c r="K250" s="14" t="b">
        <v>0</v>
      </c>
      <c r="L250" s="14">
        <v>37</v>
      </c>
      <c r="M250" s="14" t="b">
        <v>1</v>
      </c>
      <c r="N250" s="14" t="s">
        <v>8269</v>
      </c>
      <c r="O250" s="14">
        <v>153</v>
      </c>
      <c r="P250" s="14">
        <v>41.41</v>
      </c>
      <c r="Q250" s="14" t="s">
        <v>8315</v>
      </c>
      <c r="R250" s="14" t="s">
        <v>8316</v>
      </c>
      <c r="S250" s="17">
        <v>41820.639189814814</v>
      </c>
    </row>
    <row r="251" spans="1:19" x14ac:dyDescent="0.35">
      <c r="A251" s="14">
        <v>3455</v>
      </c>
      <c r="B251" s="14" t="s">
        <v>3454</v>
      </c>
      <c r="C251" s="14" t="s">
        <v>7565</v>
      </c>
      <c r="D251" s="15">
        <v>10000</v>
      </c>
      <c r="E251" s="16">
        <v>10065</v>
      </c>
      <c r="F251" s="14" t="s">
        <v>8218</v>
      </c>
      <c r="G251" s="14" t="s">
        <v>8223</v>
      </c>
      <c r="H251" s="14" t="s">
        <v>8245</v>
      </c>
      <c r="I251" s="14">
        <v>1476381627</v>
      </c>
      <c r="J251" s="14">
        <v>1473789627</v>
      </c>
      <c r="K251" s="14" t="b">
        <v>0</v>
      </c>
      <c r="L251" s="14">
        <v>69</v>
      </c>
      <c r="M251" s="14" t="b">
        <v>1</v>
      </c>
      <c r="N251" s="14" t="s">
        <v>8269</v>
      </c>
      <c r="O251" s="14">
        <v>101</v>
      </c>
      <c r="P251" s="14">
        <v>145.87</v>
      </c>
      <c r="Q251" s="14" t="s">
        <v>8315</v>
      </c>
      <c r="R251" s="14" t="s">
        <v>8316</v>
      </c>
      <c r="S251" s="17">
        <v>42626.7503125</v>
      </c>
    </row>
    <row r="252" spans="1:19" x14ac:dyDescent="0.35">
      <c r="A252" s="14">
        <v>3456</v>
      </c>
      <c r="B252" s="14" t="s">
        <v>3455</v>
      </c>
      <c r="C252" s="14" t="s">
        <v>7566</v>
      </c>
      <c r="D252" s="15">
        <v>3000</v>
      </c>
      <c r="E252" s="16">
        <v>5739</v>
      </c>
      <c r="F252" s="14" t="s">
        <v>8218</v>
      </c>
      <c r="G252" s="14" t="s">
        <v>8223</v>
      </c>
      <c r="H252" s="14" t="s">
        <v>8245</v>
      </c>
      <c r="I252" s="14">
        <v>1406876340</v>
      </c>
      <c r="J252" s="14">
        <v>1404190567</v>
      </c>
      <c r="K252" s="14" t="b">
        <v>0</v>
      </c>
      <c r="L252" s="14">
        <v>16</v>
      </c>
      <c r="M252" s="14" t="b">
        <v>1</v>
      </c>
      <c r="N252" s="14" t="s">
        <v>8269</v>
      </c>
      <c r="O252" s="14">
        <v>191</v>
      </c>
      <c r="P252" s="14">
        <v>358.69</v>
      </c>
      <c r="Q252" s="14" t="s">
        <v>8315</v>
      </c>
      <c r="R252" s="14" t="s">
        <v>8316</v>
      </c>
      <c r="S252" s="17">
        <v>41821.205636574072</v>
      </c>
    </row>
    <row r="253" spans="1:19" x14ac:dyDescent="0.35">
      <c r="A253" s="14">
        <v>3457</v>
      </c>
      <c r="B253" s="14" t="s">
        <v>3456</v>
      </c>
      <c r="C253" s="14" t="s">
        <v>7567</v>
      </c>
      <c r="D253" s="15">
        <v>2000</v>
      </c>
      <c r="E253" s="16">
        <v>2804</v>
      </c>
      <c r="F253" s="14" t="s">
        <v>8218</v>
      </c>
      <c r="G253" s="14" t="s">
        <v>8223</v>
      </c>
      <c r="H253" s="14" t="s">
        <v>8245</v>
      </c>
      <c r="I253" s="14">
        <v>1423720740</v>
      </c>
      <c r="J253" s="14">
        <v>1421081857</v>
      </c>
      <c r="K253" s="14" t="b">
        <v>0</v>
      </c>
      <c r="L253" s="14">
        <v>55</v>
      </c>
      <c r="M253" s="14" t="b">
        <v>1</v>
      </c>
      <c r="N253" s="14" t="s">
        <v>8269</v>
      </c>
      <c r="O253" s="14">
        <v>140</v>
      </c>
      <c r="P253" s="14">
        <v>50.98</v>
      </c>
      <c r="Q253" s="14" t="s">
        <v>8315</v>
      </c>
      <c r="R253" s="14" t="s">
        <v>8316</v>
      </c>
      <c r="S253" s="17">
        <v>42016.706678240742</v>
      </c>
    </row>
    <row r="254" spans="1:19" x14ac:dyDescent="0.35">
      <c r="A254" s="14">
        <v>3458</v>
      </c>
      <c r="B254" s="14" t="s">
        <v>3457</v>
      </c>
      <c r="C254" s="14" t="s">
        <v>7568</v>
      </c>
      <c r="D254" s="15">
        <v>978</v>
      </c>
      <c r="E254" s="16">
        <v>1216</v>
      </c>
      <c r="F254" s="14" t="s">
        <v>8218</v>
      </c>
      <c r="G254" s="14" t="s">
        <v>8223</v>
      </c>
      <c r="H254" s="14" t="s">
        <v>8245</v>
      </c>
      <c r="I254" s="14">
        <v>1422937620</v>
      </c>
      <c r="J254" s="14">
        <v>1420606303</v>
      </c>
      <c r="K254" s="14" t="b">
        <v>0</v>
      </c>
      <c r="L254" s="14">
        <v>27</v>
      </c>
      <c r="M254" s="14" t="b">
        <v>1</v>
      </c>
      <c r="N254" s="14" t="s">
        <v>8269</v>
      </c>
      <c r="O254" s="14">
        <v>124</v>
      </c>
      <c r="P254" s="14">
        <v>45.04</v>
      </c>
      <c r="Q254" s="14" t="s">
        <v>8315</v>
      </c>
      <c r="R254" s="14" t="s">
        <v>8316</v>
      </c>
      <c r="S254" s="17">
        <v>42011.202581018515</v>
      </c>
    </row>
    <row r="255" spans="1:19" x14ac:dyDescent="0.35">
      <c r="A255" s="14">
        <v>3461</v>
      </c>
      <c r="B255" s="14" t="s">
        <v>3460</v>
      </c>
      <c r="C255" s="14" t="s">
        <v>7571</v>
      </c>
      <c r="D255" s="15">
        <v>500</v>
      </c>
      <c r="E255" s="16">
        <v>695</v>
      </c>
      <c r="F255" s="14" t="s">
        <v>8218</v>
      </c>
      <c r="G255" s="14" t="s">
        <v>8223</v>
      </c>
      <c r="H255" s="14" t="s">
        <v>8245</v>
      </c>
      <c r="I255" s="14">
        <v>1477710000</v>
      </c>
      <c r="J255" s="14">
        <v>1475248279</v>
      </c>
      <c r="K255" s="14" t="b">
        <v>0</v>
      </c>
      <c r="L255" s="14">
        <v>12</v>
      </c>
      <c r="M255" s="14" t="b">
        <v>1</v>
      </c>
      <c r="N255" s="14" t="s">
        <v>8269</v>
      </c>
      <c r="O255" s="14">
        <v>139</v>
      </c>
      <c r="P255" s="14">
        <v>57.92</v>
      </c>
      <c r="Q255" s="14" t="s">
        <v>8315</v>
      </c>
      <c r="R255" s="14" t="s">
        <v>8316</v>
      </c>
      <c r="S255" s="17">
        <v>42643.632858796293</v>
      </c>
    </row>
    <row r="256" spans="1:19" x14ac:dyDescent="0.35">
      <c r="A256" s="14">
        <v>3462</v>
      </c>
      <c r="B256" s="14" t="s">
        <v>3461</v>
      </c>
      <c r="C256" s="14" t="s">
        <v>7572</v>
      </c>
      <c r="D256" s="15">
        <v>250</v>
      </c>
      <c r="E256" s="16">
        <v>505</v>
      </c>
      <c r="F256" s="14" t="s">
        <v>8218</v>
      </c>
      <c r="G256" s="14" t="s">
        <v>8223</v>
      </c>
      <c r="H256" s="14" t="s">
        <v>8245</v>
      </c>
      <c r="I256" s="14">
        <v>1436551200</v>
      </c>
      <c r="J256" s="14">
        <v>1435181628</v>
      </c>
      <c r="K256" s="14" t="b">
        <v>0</v>
      </c>
      <c r="L256" s="14">
        <v>17</v>
      </c>
      <c r="M256" s="14" t="b">
        <v>1</v>
      </c>
      <c r="N256" s="14" t="s">
        <v>8269</v>
      </c>
      <c r="O256" s="14">
        <v>202</v>
      </c>
      <c r="P256" s="14">
        <v>29.71</v>
      </c>
      <c r="Q256" s="14" t="s">
        <v>8315</v>
      </c>
      <c r="R256" s="14" t="s">
        <v>8316</v>
      </c>
      <c r="S256" s="17">
        <v>42179.898472222223</v>
      </c>
    </row>
    <row r="257" spans="1:19" x14ac:dyDescent="0.35">
      <c r="A257" s="14">
        <v>3464</v>
      </c>
      <c r="B257" s="14" t="s">
        <v>3463</v>
      </c>
      <c r="C257" s="14" t="s">
        <v>7574</v>
      </c>
      <c r="D257" s="15">
        <v>5000</v>
      </c>
      <c r="E257" s="16">
        <v>5116.18</v>
      </c>
      <c r="F257" s="14" t="s">
        <v>8218</v>
      </c>
      <c r="G257" s="14" t="s">
        <v>8223</v>
      </c>
      <c r="H257" s="14" t="s">
        <v>8245</v>
      </c>
      <c r="I257" s="14">
        <v>1471921637</v>
      </c>
      <c r="J257" s="14">
        <v>1469329637</v>
      </c>
      <c r="K257" s="14" t="b">
        <v>0</v>
      </c>
      <c r="L257" s="14">
        <v>93</v>
      </c>
      <c r="M257" s="14" t="b">
        <v>1</v>
      </c>
      <c r="N257" s="14" t="s">
        <v>8269</v>
      </c>
      <c r="O257" s="14">
        <v>102</v>
      </c>
      <c r="P257" s="14">
        <v>55.01</v>
      </c>
      <c r="Q257" s="14" t="s">
        <v>8315</v>
      </c>
      <c r="R257" s="14" t="s">
        <v>8316</v>
      </c>
      <c r="S257" s="17">
        <v>42575.130057870367</v>
      </c>
    </row>
    <row r="258" spans="1:19" x14ac:dyDescent="0.35">
      <c r="A258" s="14">
        <v>3466</v>
      </c>
      <c r="B258" s="14" t="s">
        <v>3465</v>
      </c>
      <c r="C258" s="14" t="s">
        <v>7576</v>
      </c>
      <c r="D258" s="15">
        <v>3500</v>
      </c>
      <c r="E258" s="16">
        <v>4450</v>
      </c>
      <c r="F258" s="14" t="s">
        <v>8218</v>
      </c>
      <c r="G258" s="14" t="s">
        <v>8223</v>
      </c>
      <c r="H258" s="14" t="s">
        <v>8245</v>
      </c>
      <c r="I258" s="14">
        <v>1461108450</v>
      </c>
      <c r="J258" s="14">
        <v>1455928050</v>
      </c>
      <c r="K258" s="14" t="b">
        <v>0</v>
      </c>
      <c r="L258" s="14">
        <v>61</v>
      </c>
      <c r="M258" s="14" t="b">
        <v>1</v>
      </c>
      <c r="N258" s="14" t="s">
        <v>8269</v>
      </c>
      <c r="O258" s="14">
        <v>127</v>
      </c>
      <c r="P258" s="14">
        <v>72.95</v>
      </c>
      <c r="Q258" s="14" t="s">
        <v>8315</v>
      </c>
      <c r="R258" s="14" t="s">
        <v>8316</v>
      </c>
      <c r="S258" s="17">
        <v>42420.019097222219</v>
      </c>
    </row>
    <row r="259" spans="1:19" x14ac:dyDescent="0.35">
      <c r="A259" s="14">
        <v>3467</v>
      </c>
      <c r="B259" s="14" t="s">
        <v>3466</v>
      </c>
      <c r="C259" s="14" t="s">
        <v>7577</v>
      </c>
      <c r="D259" s="15">
        <v>3000</v>
      </c>
      <c r="E259" s="16">
        <v>3030</v>
      </c>
      <c r="F259" s="14" t="s">
        <v>8218</v>
      </c>
      <c r="G259" s="14" t="s">
        <v>8223</v>
      </c>
      <c r="H259" s="14" t="s">
        <v>8245</v>
      </c>
      <c r="I259" s="14">
        <v>1426864032</v>
      </c>
      <c r="J259" s="14">
        <v>1424275632</v>
      </c>
      <c r="K259" s="14" t="b">
        <v>0</v>
      </c>
      <c r="L259" s="14">
        <v>47</v>
      </c>
      <c r="M259" s="14" t="b">
        <v>1</v>
      </c>
      <c r="N259" s="14" t="s">
        <v>8269</v>
      </c>
      <c r="O259" s="14">
        <v>101</v>
      </c>
      <c r="P259" s="14">
        <v>64.47</v>
      </c>
      <c r="Q259" s="14" t="s">
        <v>8315</v>
      </c>
      <c r="R259" s="14" t="s">
        <v>8316</v>
      </c>
      <c r="S259" s="17">
        <v>42053.671666666662</v>
      </c>
    </row>
    <row r="260" spans="1:19" x14ac:dyDescent="0.35">
      <c r="A260" s="14">
        <v>3468</v>
      </c>
      <c r="B260" s="14" t="s">
        <v>3467</v>
      </c>
      <c r="C260" s="14" t="s">
        <v>7578</v>
      </c>
      <c r="D260" s="15">
        <v>10000</v>
      </c>
      <c r="E260" s="16">
        <v>12178</v>
      </c>
      <c r="F260" s="14" t="s">
        <v>8218</v>
      </c>
      <c r="G260" s="14" t="s">
        <v>8223</v>
      </c>
      <c r="H260" s="14" t="s">
        <v>8245</v>
      </c>
      <c r="I260" s="14">
        <v>1474426800</v>
      </c>
      <c r="J260" s="14">
        <v>1471976529</v>
      </c>
      <c r="K260" s="14" t="b">
        <v>0</v>
      </c>
      <c r="L260" s="14">
        <v>17</v>
      </c>
      <c r="M260" s="14" t="b">
        <v>1</v>
      </c>
      <c r="N260" s="14" t="s">
        <v>8269</v>
      </c>
      <c r="O260" s="14">
        <v>122</v>
      </c>
      <c r="P260" s="14">
        <v>716.35</v>
      </c>
      <c r="Q260" s="14" t="s">
        <v>8315</v>
      </c>
      <c r="R260" s="14" t="s">
        <v>8316</v>
      </c>
      <c r="S260" s="17">
        <v>42605.765381944439</v>
      </c>
    </row>
    <row r="261" spans="1:19" x14ac:dyDescent="0.35">
      <c r="A261" s="14">
        <v>3469</v>
      </c>
      <c r="B261" s="14" t="s">
        <v>3468</v>
      </c>
      <c r="C261" s="14" t="s">
        <v>7579</v>
      </c>
      <c r="D261" s="15">
        <v>2800</v>
      </c>
      <c r="E261" s="16">
        <v>3175</v>
      </c>
      <c r="F261" s="14" t="s">
        <v>8218</v>
      </c>
      <c r="G261" s="14" t="s">
        <v>8223</v>
      </c>
      <c r="H261" s="14" t="s">
        <v>8245</v>
      </c>
      <c r="I261" s="14">
        <v>1461857045</v>
      </c>
      <c r="J261" s="14">
        <v>1459265045</v>
      </c>
      <c r="K261" s="14" t="b">
        <v>0</v>
      </c>
      <c r="L261" s="14">
        <v>63</v>
      </c>
      <c r="M261" s="14" t="b">
        <v>1</v>
      </c>
      <c r="N261" s="14" t="s">
        <v>8269</v>
      </c>
      <c r="O261" s="14">
        <v>113</v>
      </c>
      <c r="P261" s="14">
        <v>50.4</v>
      </c>
      <c r="Q261" s="14" t="s">
        <v>8315</v>
      </c>
      <c r="R261" s="14" t="s">
        <v>8316</v>
      </c>
      <c r="S261" s="17">
        <v>42458.641724537039</v>
      </c>
    </row>
    <row r="262" spans="1:19" x14ac:dyDescent="0.35">
      <c r="A262" s="14">
        <v>3470</v>
      </c>
      <c r="B262" s="14" t="s">
        <v>3469</v>
      </c>
      <c r="C262" s="14" t="s">
        <v>7580</v>
      </c>
      <c r="D262" s="15">
        <v>250</v>
      </c>
      <c r="E262" s="16">
        <v>375</v>
      </c>
      <c r="F262" s="14" t="s">
        <v>8218</v>
      </c>
      <c r="G262" s="14" t="s">
        <v>8223</v>
      </c>
      <c r="H262" s="14" t="s">
        <v>8245</v>
      </c>
      <c r="I262" s="14">
        <v>1468618680</v>
      </c>
      <c r="J262" s="14">
        <v>1465345902</v>
      </c>
      <c r="K262" s="14" t="b">
        <v>0</v>
      </c>
      <c r="L262" s="14">
        <v>9</v>
      </c>
      <c r="M262" s="14" t="b">
        <v>1</v>
      </c>
      <c r="N262" s="14" t="s">
        <v>8269</v>
      </c>
      <c r="O262" s="14">
        <v>150</v>
      </c>
      <c r="P262" s="14">
        <v>41.67</v>
      </c>
      <c r="Q262" s="14" t="s">
        <v>8315</v>
      </c>
      <c r="R262" s="14" t="s">
        <v>8316</v>
      </c>
      <c r="S262" s="17">
        <v>42529.022013888884</v>
      </c>
    </row>
    <row r="263" spans="1:19" x14ac:dyDescent="0.35">
      <c r="A263" s="14">
        <v>3472</v>
      </c>
      <c r="B263" s="14" t="s">
        <v>3471</v>
      </c>
      <c r="C263" s="14" t="s">
        <v>7582</v>
      </c>
      <c r="D263" s="15">
        <v>2000</v>
      </c>
      <c r="E263" s="16">
        <v>2041</v>
      </c>
      <c r="F263" s="14" t="s">
        <v>8218</v>
      </c>
      <c r="G263" s="14" t="s">
        <v>8223</v>
      </c>
      <c r="H263" s="14" t="s">
        <v>8245</v>
      </c>
      <c r="I263" s="14">
        <v>1415253540</v>
      </c>
      <c r="J263" s="14">
        <v>1413432331</v>
      </c>
      <c r="K263" s="14" t="b">
        <v>0</v>
      </c>
      <c r="L263" s="14">
        <v>23</v>
      </c>
      <c r="M263" s="14" t="b">
        <v>1</v>
      </c>
      <c r="N263" s="14" t="s">
        <v>8269</v>
      </c>
      <c r="O263" s="14">
        <v>102</v>
      </c>
      <c r="P263" s="14">
        <v>88.74</v>
      </c>
      <c r="Q263" s="14" t="s">
        <v>8315</v>
      </c>
      <c r="R263" s="14" t="s">
        <v>8316</v>
      </c>
      <c r="S263" s="17">
        <v>41928.170497685183</v>
      </c>
    </row>
    <row r="264" spans="1:19" x14ac:dyDescent="0.35">
      <c r="A264" s="14">
        <v>3473</v>
      </c>
      <c r="B264" s="14" t="s">
        <v>3472</v>
      </c>
      <c r="C264" s="14" t="s">
        <v>7583</v>
      </c>
      <c r="D264" s="15">
        <v>4900</v>
      </c>
      <c r="E264" s="16">
        <v>4900</v>
      </c>
      <c r="F264" s="14" t="s">
        <v>8218</v>
      </c>
      <c r="G264" s="14" t="s">
        <v>8223</v>
      </c>
      <c r="H264" s="14" t="s">
        <v>8245</v>
      </c>
      <c r="I264" s="14">
        <v>1426883220</v>
      </c>
      <c r="J264" s="14">
        <v>1425067296</v>
      </c>
      <c r="K264" s="14" t="b">
        <v>0</v>
      </c>
      <c r="L264" s="14">
        <v>33</v>
      </c>
      <c r="M264" s="14" t="b">
        <v>1</v>
      </c>
      <c r="N264" s="14" t="s">
        <v>8269</v>
      </c>
      <c r="O264" s="14">
        <v>100</v>
      </c>
      <c r="P264" s="14">
        <v>148.47999999999999</v>
      </c>
      <c r="Q264" s="14" t="s">
        <v>8315</v>
      </c>
      <c r="R264" s="14" t="s">
        <v>8316</v>
      </c>
      <c r="S264" s="17">
        <v>42062.834444444445</v>
      </c>
    </row>
    <row r="265" spans="1:19" x14ac:dyDescent="0.35">
      <c r="A265" s="14">
        <v>3476</v>
      </c>
      <c r="B265" s="14" t="s">
        <v>3475</v>
      </c>
      <c r="C265" s="14" t="s">
        <v>7586</v>
      </c>
      <c r="D265" s="15">
        <v>300</v>
      </c>
      <c r="E265" s="16">
        <v>312</v>
      </c>
      <c r="F265" s="14" t="s">
        <v>8218</v>
      </c>
      <c r="G265" s="14" t="s">
        <v>8223</v>
      </c>
      <c r="H265" s="14" t="s">
        <v>8245</v>
      </c>
      <c r="I265" s="14">
        <v>1414378800</v>
      </c>
      <c r="J265" s="14">
        <v>1412836990</v>
      </c>
      <c r="K265" s="14" t="b">
        <v>0</v>
      </c>
      <c r="L265" s="14">
        <v>6</v>
      </c>
      <c r="M265" s="14" t="b">
        <v>1</v>
      </c>
      <c r="N265" s="14" t="s">
        <v>8269</v>
      </c>
      <c r="O265" s="14">
        <v>104</v>
      </c>
      <c r="P265" s="14">
        <v>52</v>
      </c>
      <c r="Q265" s="14" t="s">
        <v>8315</v>
      </c>
      <c r="R265" s="14" t="s">
        <v>8316</v>
      </c>
      <c r="S265" s="17">
        <v>41921.279976851853</v>
      </c>
    </row>
    <row r="266" spans="1:19" x14ac:dyDescent="0.35">
      <c r="A266" s="14">
        <v>3477</v>
      </c>
      <c r="B266" s="14" t="s">
        <v>3476</v>
      </c>
      <c r="C266" s="14" t="s">
        <v>7587</v>
      </c>
      <c r="D266" s="15">
        <v>1800</v>
      </c>
      <c r="E266" s="16">
        <v>2076</v>
      </c>
      <c r="F266" s="14" t="s">
        <v>8218</v>
      </c>
      <c r="G266" s="14" t="s">
        <v>8223</v>
      </c>
      <c r="H266" s="14" t="s">
        <v>8245</v>
      </c>
      <c r="I266" s="14">
        <v>1431831600</v>
      </c>
      <c r="J266" s="14">
        <v>1430761243</v>
      </c>
      <c r="K266" s="14" t="b">
        <v>0</v>
      </c>
      <c r="L266" s="14">
        <v>39</v>
      </c>
      <c r="M266" s="14" t="b">
        <v>1</v>
      </c>
      <c r="N266" s="14" t="s">
        <v>8269</v>
      </c>
      <c r="O266" s="14">
        <v>115</v>
      </c>
      <c r="P266" s="14">
        <v>53.23</v>
      </c>
      <c r="Q266" s="14" t="s">
        <v>8315</v>
      </c>
      <c r="R266" s="14" t="s">
        <v>8316</v>
      </c>
      <c r="S266" s="17">
        <v>42128.736608796295</v>
      </c>
    </row>
    <row r="267" spans="1:19" x14ac:dyDescent="0.35">
      <c r="A267" s="14">
        <v>3478</v>
      </c>
      <c r="B267" s="14" t="s">
        <v>3477</v>
      </c>
      <c r="C267" s="14" t="s">
        <v>7588</v>
      </c>
      <c r="D267" s="15">
        <v>2000</v>
      </c>
      <c r="E267" s="16">
        <v>2257</v>
      </c>
      <c r="F267" s="14" t="s">
        <v>8218</v>
      </c>
      <c r="G267" s="14" t="s">
        <v>8223</v>
      </c>
      <c r="H267" s="14" t="s">
        <v>8245</v>
      </c>
      <c r="I267" s="14">
        <v>1426539600</v>
      </c>
      <c r="J267" s="14">
        <v>1424296822</v>
      </c>
      <c r="K267" s="14" t="b">
        <v>0</v>
      </c>
      <c r="L267" s="14">
        <v>57</v>
      </c>
      <c r="M267" s="14" t="b">
        <v>1</v>
      </c>
      <c r="N267" s="14" t="s">
        <v>8269</v>
      </c>
      <c r="O267" s="14">
        <v>113</v>
      </c>
      <c r="P267" s="14">
        <v>39.6</v>
      </c>
      <c r="Q267" s="14" t="s">
        <v>8315</v>
      </c>
      <c r="R267" s="14" t="s">
        <v>8316</v>
      </c>
      <c r="S267" s="17">
        <v>42053.916921296302</v>
      </c>
    </row>
    <row r="268" spans="1:19" x14ac:dyDescent="0.35">
      <c r="A268" s="14">
        <v>3480</v>
      </c>
      <c r="B268" s="14" t="s">
        <v>3479</v>
      </c>
      <c r="C268" s="14" t="s">
        <v>7590</v>
      </c>
      <c r="D268" s="15">
        <v>1500</v>
      </c>
      <c r="E268" s="16">
        <v>2140</v>
      </c>
      <c r="F268" s="14" t="s">
        <v>8218</v>
      </c>
      <c r="G268" s="14" t="s">
        <v>8223</v>
      </c>
      <c r="H268" s="14" t="s">
        <v>8245</v>
      </c>
      <c r="I268" s="14">
        <v>1436562000</v>
      </c>
      <c r="J268" s="14">
        <v>1434440227</v>
      </c>
      <c r="K268" s="14" t="b">
        <v>0</v>
      </c>
      <c r="L268" s="14">
        <v>13</v>
      </c>
      <c r="M268" s="14" t="b">
        <v>1</v>
      </c>
      <c r="N268" s="14" t="s">
        <v>8269</v>
      </c>
      <c r="O268" s="14">
        <v>143</v>
      </c>
      <c r="P268" s="14">
        <v>164.62</v>
      </c>
      <c r="Q268" s="14" t="s">
        <v>8315</v>
      </c>
      <c r="R268" s="14" t="s">
        <v>8316</v>
      </c>
      <c r="S268" s="17">
        <v>42171.317442129628</v>
      </c>
    </row>
    <row r="269" spans="1:19" x14ac:dyDescent="0.35">
      <c r="A269" s="14">
        <v>3483</v>
      </c>
      <c r="B269" s="14" t="s">
        <v>3482</v>
      </c>
      <c r="C269" s="14" t="s">
        <v>7593</v>
      </c>
      <c r="D269" s="15">
        <v>3350</v>
      </c>
      <c r="E269" s="16">
        <v>5358</v>
      </c>
      <c r="F269" s="14" t="s">
        <v>8218</v>
      </c>
      <c r="G269" s="14" t="s">
        <v>8223</v>
      </c>
      <c r="H269" s="14" t="s">
        <v>8245</v>
      </c>
      <c r="I269" s="14">
        <v>1404403381</v>
      </c>
      <c r="J269" s="14">
        <v>1401811381</v>
      </c>
      <c r="K269" s="14" t="b">
        <v>0</v>
      </c>
      <c r="L269" s="14">
        <v>133</v>
      </c>
      <c r="M269" s="14" t="b">
        <v>1</v>
      </c>
      <c r="N269" s="14" t="s">
        <v>8269</v>
      </c>
      <c r="O269" s="14">
        <v>160</v>
      </c>
      <c r="P269" s="14">
        <v>40.29</v>
      </c>
      <c r="Q269" s="14" t="s">
        <v>8315</v>
      </c>
      <c r="R269" s="14" t="s">
        <v>8316</v>
      </c>
      <c r="S269" s="17">
        <v>41793.668761574074</v>
      </c>
    </row>
    <row r="270" spans="1:19" x14ac:dyDescent="0.35">
      <c r="A270" s="14">
        <v>3484</v>
      </c>
      <c r="B270" s="14" t="s">
        <v>3483</v>
      </c>
      <c r="C270" s="14" t="s">
        <v>7594</v>
      </c>
      <c r="D270" s="15">
        <v>2500</v>
      </c>
      <c r="E270" s="16">
        <v>2856</v>
      </c>
      <c r="F270" s="14" t="s">
        <v>8218</v>
      </c>
      <c r="G270" s="14" t="s">
        <v>8223</v>
      </c>
      <c r="H270" s="14" t="s">
        <v>8245</v>
      </c>
      <c r="I270" s="14">
        <v>1466014499</v>
      </c>
      <c r="J270" s="14">
        <v>1463422499</v>
      </c>
      <c r="K270" s="14" t="b">
        <v>0</v>
      </c>
      <c r="L270" s="14">
        <v>44</v>
      </c>
      <c r="M270" s="14" t="b">
        <v>1</v>
      </c>
      <c r="N270" s="14" t="s">
        <v>8269</v>
      </c>
      <c r="O270" s="14">
        <v>114</v>
      </c>
      <c r="P270" s="14">
        <v>64.91</v>
      </c>
      <c r="Q270" s="14" t="s">
        <v>8315</v>
      </c>
      <c r="R270" s="14" t="s">
        <v>8316</v>
      </c>
      <c r="S270" s="17">
        <v>42506.760405092587</v>
      </c>
    </row>
    <row r="271" spans="1:19" x14ac:dyDescent="0.35">
      <c r="A271" s="14">
        <v>3485</v>
      </c>
      <c r="B271" s="14" t="s">
        <v>3484</v>
      </c>
      <c r="C271" s="14" t="s">
        <v>7595</v>
      </c>
      <c r="D271" s="15">
        <v>1650</v>
      </c>
      <c r="E271" s="16">
        <v>1660</v>
      </c>
      <c r="F271" s="14" t="s">
        <v>8218</v>
      </c>
      <c r="G271" s="14" t="s">
        <v>8223</v>
      </c>
      <c r="H271" s="14" t="s">
        <v>8245</v>
      </c>
      <c r="I271" s="14">
        <v>1454431080</v>
      </c>
      <c r="J271" s="14">
        <v>1451839080</v>
      </c>
      <c r="K271" s="14" t="b">
        <v>0</v>
      </c>
      <c r="L271" s="14">
        <v>30</v>
      </c>
      <c r="M271" s="14" t="b">
        <v>1</v>
      </c>
      <c r="N271" s="14" t="s">
        <v>8269</v>
      </c>
      <c r="O271" s="14">
        <v>101</v>
      </c>
      <c r="P271" s="14">
        <v>55.33</v>
      </c>
      <c r="Q271" s="14" t="s">
        <v>8315</v>
      </c>
      <c r="R271" s="14" t="s">
        <v>8316</v>
      </c>
      <c r="S271" s="17">
        <v>42372.693055555559</v>
      </c>
    </row>
    <row r="272" spans="1:19" x14ac:dyDescent="0.35">
      <c r="A272" s="14">
        <v>3486</v>
      </c>
      <c r="B272" s="14" t="s">
        <v>3485</v>
      </c>
      <c r="C272" s="14" t="s">
        <v>7596</v>
      </c>
      <c r="D272" s="15">
        <v>3000</v>
      </c>
      <c r="E272" s="16">
        <v>4656</v>
      </c>
      <c r="F272" s="14" t="s">
        <v>8218</v>
      </c>
      <c r="G272" s="14" t="s">
        <v>8223</v>
      </c>
      <c r="H272" s="14" t="s">
        <v>8245</v>
      </c>
      <c r="I272" s="14">
        <v>1433314740</v>
      </c>
      <c r="J272" s="14">
        <v>1430600401</v>
      </c>
      <c r="K272" s="14" t="b">
        <v>0</v>
      </c>
      <c r="L272" s="14">
        <v>56</v>
      </c>
      <c r="M272" s="14" t="b">
        <v>1</v>
      </c>
      <c r="N272" s="14" t="s">
        <v>8269</v>
      </c>
      <c r="O272" s="14">
        <v>155</v>
      </c>
      <c r="P272" s="14">
        <v>83.14</v>
      </c>
      <c r="Q272" s="14" t="s">
        <v>8315</v>
      </c>
      <c r="R272" s="14" t="s">
        <v>8316</v>
      </c>
      <c r="S272" s="17">
        <v>42126.87501157407</v>
      </c>
    </row>
    <row r="273" spans="1:19" x14ac:dyDescent="0.35">
      <c r="A273" s="14">
        <v>3488</v>
      </c>
      <c r="B273" s="14" t="s">
        <v>3487</v>
      </c>
      <c r="C273" s="14" t="s">
        <v>7598</v>
      </c>
      <c r="D273" s="15">
        <v>3000</v>
      </c>
      <c r="E273" s="16">
        <v>3636</v>
      </c>
      <c r="F273" s="14" t="s">
        <v>8218</v>
      </c>
      <c r="G273" s="14" t="s">
        <v>8223</v>
      </c>
      <c r="H273" s="14" t="s">
        <v>8245</v>
      </c>
      <c r="I273" s="14">
        <v>1429286400</v>
      </c>
      <c r="J273" s="14">
        <v>1427221560</v>
      </c>
      <c r="K273" s="14" t="b">
        <v>0</v>
      </c>
      <c r="L273" s="14">
        <v>29</v>
      </c>
      <c r="M273" s="14" t="b">
        <v>1</v>
      </c>
      <c r="N273" s="14" t="s">
        <v>8269</v>
      </c>
      <c r="O273" s="14">
        <v>121</v>
      </c>
      <c r="P273" s="14">
        <v>125.38</v>
      </c>
      <c r="Q273" s="14" t="s">
        <v>8315</v>
      </c>
      <c r="R273" s="14" t="s">
        <v>8316</v>
      </c>
      <c r="S273" s="17">
        <v>42087.768055555556</v>
      </c>
    </row>
    <row r="274" spans="1:19" x14ac:dyDescent="0.35">
      <c r="A274" s="14">
        <v>3490</v>
      </c>
      <c r="B274" s="14" t="s">
        <v>3489</v>
      </c>
      <c r="C274" s="14" t="s">
        <v>7600</v>
      </c>
      <c r="D274" s="15">
        <v>1000</v>
      </c>
      <c r="E274" s="16">
        <v>1275</v>
      </c>
      <c r="F274" s="14" t="s">
        <v>8218</v>
      </c>
      <c r="G274" s="14" t="s">
        <v>8223</v>
      </c>
      <c r="H274" s="14" t="s">
        <v>8245</v>
      </c>
      <c r="I274" s="14">
        <v>1460574924</v>
      </c>
      <c r="J274" s="14">
        <v>1457982924</v>
      </c>
      <c r="K274" s="14" t="b">
        <v>0</v>
      </c>
      <c r="L274" s="14">
        <v>27</v>
      </c>
      <c r="M274" s="14" t="b">
        <v>1</v>
      </c>
      <c r="N274" s="14" t="s">
        <v>8269</v>
      </c>
      <c r="O274" s="14">
        <v>128</v>
      </c>
      <c r="P274" s="14">
        <v>47.22</v>
      </c>
      <c r="Q274" s="14" t="s">
        <v>8315</v>
      </c>
      <c r="R274" s="14" t="s">
        <v>8316</v>
      </c>
      <c r="S274" s="17">
        <v>42443.802361111113</v>
      </c>
    </row>
    <row r="275" spans="1:19" x14ac:dyDescent="0.35">
      <c r="A275" s="14">
        <v>3491</v>
      </c>
      <c r="B275" s="14" t="s">
        <v>3490</v>
      </c>
      <c r="C275" s="14" t="s">
        <v>7601</v>
      </c>
      <c r="D275" s="15">
        <v>500</v>
      </c>
      <c r="E275" s="16">
        <v>791</v>
      </c>
      <c r="F275" s="14" t="s">
        <v>8218</v>
      </c>
      <c r="G275" s="14" t="s">
        <v>8223</v>
      </c>
      <c r="H275" s="14" t="s">
        <v>8245</v>
      </c>
      <c r="I275" s="14">
        <v>1431928784</v>
      </c>
      <c r="J275" s="14">
        <v>1430114384</v>
      </c>
      <c r="K275" s="14" t="b">
        <v>0</v>
      </c>
      <c r="L275" s="14">
        <v>10</v>
      </c>
      <c r="M275" s="14" t="b">
        <v>1</v>
      </c>
      <c r="N275" s="14" t="s">
        <v>8269</v>
      </c>
      <c r="O275" s="14">
        <v>158</v>
      </c>
      <c r="P275" s="14">
        <v>79.099999999999994</v>
      </c>
      <c r="Q275" s="14" t="s">
        <v>8315</v>
      </c>
      <c r="R275" s="14" t="s">
        <v>8316</v>
      </c>
      <c r="S275" s="17">
        <v>42121.249814814815</v>
      </c>
    </row>
    <row r="276" spans="1:19" x14ac:dyDescent="0.35">
      <c r="A276" s="14">
        <v>3492</v>
      </c>
      <c r="B276" s="14" t="s">
        <v>3491</v>
      </c>
      <c r="C276" s="14" t="s">
        <v>7602</v>
      </c>
      <c r="D276" s="15">
        <v>3800</v>
      </c>
      <c r="E276" s="16">
        <v>4000.22</v>
      </c>
      <c r="F276" s="14" t="s">
        <v>8218</v>
      </c>
      <c r="G276" s="14" t="s">
        <v>8223</v>
      </c>
      <c r="H276" s="14" t="s">
        <v>8245</v>
      </c>
      <c r="I276" s="14">
        <v>1445818397</v>
      </c>
      <c r="J276" s="14">
        <v>1442794397</v>
      </c>
      <c r="K276" s="14" t="b">
        <v>0</v>
      </c>
      <c r="L276" s="14">
        <v>35</v>
      </c>
      <c r="M276" s="14" t="b">
        <v>1</v>
      </c>
      <c r="N276" s="14" t="s">
        <v>8269</v>
      </c>
      <c r="O276" s="14">
        <v>105</v>
      </c>
      <c r="P276" s="14">
        <v>114.29</v>
      </c>
      <c r="Q276" s="14" t="s">
        <v>8315</v>
      </c>
      <c r="R276" s="14" t="s">
        <v>8316</v>
      </c>
      <c r="S276" s="17">
        <v>42268.009224537032</v>
      </c>
    </row>
    <row r="277" spans="1:19" x14ac:dyDescent="0.35">
      <c r="A277" s="14">
        <v>3493</v>
      </c>
      <c r="B277" s="14" t="s">
        <v>3492</v>
      </c>
      <c r="C277" s="14" t="s">
        <v>7603</v>
      </c>
      <c r="D277" s="15">
        <v>1500</v>
      </c>
      <c r="E277" s="16">
        <v>1500</v>
      </c>
      <c r="F277" s="14" t="s">
        <v>8218</v>
      </c>
      <c r="G277" s="14" t="s">
        <v>8223</v>
      </c>
      <c r="H277" s="14" t="s">
        <v>8245</v>
      </c>
      <c r="I277" s="14">
        <v>1408252260</v>
      </c>
      <c r="J277" s="14">
        <v>1406580436</v>
      </c>
      <c r="K277" s="14" t="b">
        <v>0</v>
      </c>
      <c r="L277" s="14">
        <v>29</v>
      </c>
      <c r="M277" s="14" t="b">
        <v>1</v>
      </c>
      <c r="N277" s="14" t="s">
        <v>8269</v>
      </c>
      <c r="O277" s="14">
        <v>100</v>
      </c>
      <c r="P277" s="14">
        <v>51.72</v>
      </c>
      <c r="Q277" s="14" t="s">
        <v>8315</v>
      </c>
      <c r="R277" s="14" t="s">
        <v>8316</v>
      </c>
      <c r="S277" s="17">
        <v>41848.866157407407</v>
      </c>
    </row>
    <row r="278" spans="1:19" x14ac:dyDescent="0.35">
      <c r="A278" s="14">
        <v>3494</v>
      </c>
      <c r="B278" s="14" t="s">
        <v>3493</v>
      </c>
      <c r="C278" s="14" t="s">
        <v>7604</v>
      </c>
      <c r="D278" s="15">
        <v>400</v>
      </c>
      <c r="E278" s="16">
        <v>400</v>
      </c>
      <c r="F278" s="14" t="s">
        <v>8218</v>
      </c>
      <c r="G278" s="14" t="s">
        <v>8223</v>
      </c>
      <c r="H278" s="14" t="s">
        <v>8245</v>
      </c>
      <c r="I278" s="14">
        <v>1480140000</v>
      </c>
      <c r="J278" s="14">
        <v>1479186575</v>
      </c>
      <c r="K278" s="14" t="b">
        <v>0</v>
      </c>
      <c r="L278" s="14">
        <v>13</v>
      </c>
      <c r="M278" s="14" t="b">
        <v>1</v>
      </c>
      <c r="N278" s="14" t="s">
        <v>8269</v>
      </c>
      <c r="O278" s="14">
        <v>100</v>
      </c>
      <c r="P278" s="14">
        <v>30.77</v>
      </c>
      <c r="Q278" s="14" t="s">
        <v>8315</v>
      </c>
      <c r="R278" s="14" t="s">
        <v>8316</v>
      </c>
      <c r="S278" s="17">
        <v>42689.214988425927</v>
      </c>
    </row>
    <row r="279" spans="1:19" x14ac:dyDescent="0.35">
      <c r="A279" s="14">
        <v>3496</v>
      </c>
      <c r="B279" s="14" t="s">
        <v>3495</v>
      </c>
      <c r="C279" s="14" t="s">
        <v>7606</v>
      </c>
      <c r="D279" s="15">
        <v>3000</v>
      </c>
      <c r="E279" s="16">
        <v>3732</v>
      </c>
      <c r="F279" s="14" t="s">
        <v>8218</v>
      </c>
      <c r="G279" s="14" t="s">
        <v>8223</v>
      </c>
      <c r="H279" s="14" t="s">
        <v>8245</v>
      </c>
      <c r="I279" s="14">
        <v>1473625166</v>
      </c>
      <c r="J279" s="14">
        <v>1470169166</v>
      </c>
      <c r="K279" s="14" t="b">
        <v>0</v>
      </c>
      <c r="L279" s="14">
        <v>78</v>
      </c>
      <c r="M279" s="14" t="b">
        <v>1</v>
      </c>
      <c r="N279" s="14" t="s">
        <v>8269</v>
      </c>
      <c r="O279" s="14">
        <v>124</v>
      </c>
      <c r="P279" s="14">
        <v>47.85</v>
      </c>
      <c r="Q279" s="14" t="s">
        <v>8315</v>
      </c>
      <c r="R279" s="14" t="s">
        <v>8316</v>
      </c>
      <c r="S279" s="17">
        <v>42584.846828703703</v>
      </c>
    </row>
    <row r="280" spans="1:19" x14ac:dyDescent="0.35">
      <c r="A280" s="14">
        <v>3497</v>
      </c>
      <c r="B280" s="14" t="s">
        <v>3496</v>
      </c>
      <c r="C280" s="14" t="s">
        <v>7607</v>
      </c>
      <c r="D280" s="15">
        <v>1551</v>
      </c>
      <c r="E280" s="16">
        <v>1686</v>
      </c>
      <c r="F280" s="14" t="s">
        <v>8218</v>
      </c>
      <c r="G280" s="14" t="s">
        <v>8223</v>
      </c>
      <c r="H280" s="14" t="s">
        <v>8245</v>
      </c>
      <c r="I280" s="14">
        <v>1464904800</v>
      </c>
      <c r="J280" s="14">
        <v>1463852904</v>
      </c>
      <c r="K280" s="14" t="b">
        <v>0</v>
      </c>
      <c r="L280" s="14">
        <v>49</v>
      </c>
      <c r="M280" s="14" t="b">
        <v>1</v>
      </c>
      <c r="N280" s="14" t="s">
        <v>8269</v>
      </c>
      <c r="O280" s="14">
        <v>109</v>
      </c>
      <c r="P280" s="14">
        <v>34.409999999999997</v>
      </c>
      <c r="Q280" s="14" t="s">
        <v>8315</v>
      </c>
      <c r="R280" s="14" t="s">
        <v>8316</v>
      </c>
      <c r="S280" s="17">
        <v>42511.741944444439</v>
      </c>
    </row>
    <row r="281" spans="1:19" x14ac:dyDescent="0.35">
      <c r="A281" s="14">
        <v>3499</v>
      </c>
      <c r="B281" s="14" t="s">
        <v>3498</v>
      </c>
      <c r="C281" s="14" t="s">
        <v>7609</v>
      </c>
      <c r="D281" s="15">
        <v>2000</v>
      </c>
      <c r="E281" s="16">
        <v>2110</v>
      </c>
      <c r="F281" s="14" t="s">
        <v>8218</v>
      </c>
      <c r="G281" s="14" t="s">
        <v>8223</v>
      </c>
      <c r="H281" s="14" t="s">
        <v>8245</v>
      </c>
      <c r="I281" s="14">
        <v>1435733940</v>
      </c>
      <c r="J281" s="14">
        <v>1431046325</v>
      </c>
      <c r="K281" s="14" t="b">
        <v>0</v>
      </c>
      <c r="L281" s="14">
        <v>35</v>
      </c>
      <c r="M281" s="14" t="b">
        <v>1</v>
      </c>
      <c r="N281" s="14" t="s">
        <v>8269</v>
      </c>
      <c r="O281" s="14">
        <v>106</v>
      </c>
      <c r="P281" s="14">
        <v>60.29</v>
      </c>
      <c r="Q281" s="14" t="s">
        <v>8315</v>
      </c>
      <c r="R281" s="14" t="s">
        <v>8316</v>
      </c>
      <c r="S281" s="17">
        <v>42132.036168981482</v>
      </c>
    </row>
    <row r="282" spans="1:19" x14ac:dyDescent="0.35">
      <c r="A282" s="14">
        <v>3500</v>
      </c>
      <c r="B282" s="14" t="s">
        <v>3499</v>
      </c>
      <c r="C282" s="14" t="s">
        <v>7610</v>
      </c>
      <c r="D282" s="15">
        <v>1000</v>
      </c>
      <c r="E282" s="16">
        <v>1063</v>
      </c>
      <c r="F282" s="14" t="s">
        <v>8218</v>
      </c>
      <c r="G282" s="14" t="s">
        <v>8223</v>
      </c>
      <c r="H282" s="14" t="s">
        <v>8245</v>
      </c>
      <c r="I282" s="14">
        <v>1457326740</v>
      </c>
      <c r="J282" s="14">
        <v>1455919438</v>
      </c>
      <c r="K282" s="14" t="b">
        <v>0</v>
      </c>
      <c r="L282" s="14">
        <v>42</v>
      </c>
      <c r="M282" s="14" t="b">
        <v>1</v>
      </c>
      <c r="N282" s="14" t="s">
        <v>8269</v>
      </c>
      <c r="O282" s="14">
        <v>106</v>
      </c>
      <c r="P282" s="14">
        <v>25.31</v>
      </c>
      <c r="Q282" s="14" t="s">
        <v>8315</v>
      </c>
      <c r="R282" s="14" t="s">
        <v>8316</v>
      </c>
      <c r="S282" s="17">
        <v>42419.91942129629</v>
      </c>
    </row>
    <row r="283" spans="1:19" x14ac:dyDescent="0.35">
      <c r="A283" s="14">
        <v>3502</v>
      </c>
      <c r="B283" s="14" t="s">
        <v>3501</v>
      </c>
      <c r="C283" s="14" t="s">
        <v>7612</v>
      </c>
      <c r="D283" s="15">
        <v>4000</v>
      </c>
      <c r="E283" s="16">
        <v>4216</v>
      </c>
      <c r="F283" s="14" t="s">
        <v>8218</v>
      </c>
      <c r="G283" s="14" t="s">
        <v>8223</v>
      </c>
      <c r="H283" s="14" t="s">
        <v>8245</v>
      </c>
      <c r="I283" s="14">
        <v>1458100740</v>
      </c>
      <c r="J283" s="14">
        <v>1456862924</v>
      </c>
      <c r="K283" s="14" t="b">
        <v>0</v>
      </c>
      <c r="L283" s="14">
        <v>31</v>
      </c>
      <c r="M283" s="14" t="b">
        <v>1</v>
      </c>
      <c r="N283" s="14" t="s">
        <v>8269</v>
      </c>
      <c r="O283" s="14">
        <v>105</v>
      </c>
      <c r="P283" s="14">
        <v>136</v>
      </c>
      <c r="Q283" s="14" t="s">
        <v>8315</v>
      </c>
      <c r="R283" s="14" t="s">
        <v>8316</v>
      </c>
      <c r="S283" s="17">
        <v>42430.839398148149</v>
      </c>
    </row>
    <row r="284" spans="1:19" x14ac:dyDescent="0.35">
      <c r="A284" s="14">
        <v>3504</v>
      </c>
      <c r="B284" s="14" t="s">
        <v>3503</v>
      </c>
      <c r="C284" s="14" t="s">
        <v>7614</v>
      </c>
      <c r="D284" s="15">
        <v>1000</v>
      </c>
      <c r="E284" s="16">
        <v>1000</v>
      </c>
      <c r="F284" s="14" t="s">
        <v>8218</v>
      </c>
      <c r="G284" s="14" t="s">
        <v>8223</v>
      </c>
      <c r="H284" s="14" t="s">
        <v>8245</v>
      </c>
      <c r="I284" s="14">
        <v>1447959491</v>
      </c>
      <c r="J284" s="14">
        <v>1445363891</v>
      </c>
      <c r="K284" s="14" t="b">
        <v>0</v>
      </c>
      <c r="L284" s="14">
        <v>8</v>
      </c>
      <c r="M284" s="14" t="b">
        <v>1</v>
      </c>
      <c r="N284" s="14" t="s">
        <v>8269</v>
      </c>
      <c r="O284" s="14">
        <v>100</v>
      </c>
      <c r="P284" s="14">
        <v>125</v>
      </c>
      <c r="Q284" s="14" t="s">
        <v>8315</v>
      </c>
      <c r="R284" s="14" t="s">
        <v>8316</v>
      </c>
      <c r="S284" s="17">
        <v>42297.748738425929</v>
      </c>
    </row>
    <row r="285" spans="1:19" x14ac:dyDescent="0.35">
      <c r="A285" s="14">
        <v>3505</v>
      </c>
      <c r="B285" s="14" t="s">
        <v>3504</v>
      </c>
      <c r="C285" s="14" t="s">
        <v>7615</v>
      </c>
      <c r="D285" s="15">
        <v>2500</v>
      </c>
      <c r="E285" s="16">
        <v>2594</v>
      </c>
      <c r="F285" s="14" t="s">
        <v>8218</v>
      </c>
      <c r="G285" s="14" t="s">
        <v>8223</v>
      </c>
      <c r="H285" s="14" t="s">
        <v>8245</v>
      </c>
      <c r="I285" s="14">
        <v>1399953600</v>
      </c>
      <c r="J285" s="14">
        <v>1398983245</v>
      </c>
      <c r="K285" s="14" t="b">
        <v>0</v>
      </c>
      <c r="L285" s="14">
        <v>39</v>
      </c>
      <c r="M285" s="14" t="b">
        <v>1</v>
      </c>
      <c r="N285" s="14" t="s">
        <v>8269</v>
      </c>
      <c r="O285" s="14">
        <v>104</v>
      </c>
      <c r="P285" s="14">
        <v>66.510000000000005</v>
      </c>
      <c r="Q285" s="14" t="s">
        <v>8315</v>
      </c>
      <c r="R285" s="14" t="s">
        <v>8316</v>
      </c>
      <c r="S285" s="17">
        <v>41760.935706018521</v>
      </c>
    </row>
    <row r="286" spans="1:19" x14ac:dyDescent="0.35">
      <c r="A286" s="14">
        <v>3506</v>
      </c>
      <c r="B286" s="14" t="s">
        <v>3505</v>
      </c>
      <c r="C286" s="14" t="s">
        <v>7616</v>
      </c>
      <c r="D286" s="15">
        <v>3000</v>
      </c>
      <c r="E286" s="16">
        <v>3045</v>
      </c>
      <c r="F286" s="14" t="s">
        <v>8218</v>
      </c>
      <c r="G286" s="14" t="s">
        <v>8223</v>
      </c>
      <c r="H286" s="14" t="s">
        <v>8245</v>
      </c>
      <c r="I286" s="14">
        <v>1408815440</v>
      </c>
      <c r="J286" s="14">
        <v>1404927440</v>
      </c>
      <c r="K286" s="14" t="b">
        <v>0</v>
      </c>
      <c r="L286" s="14">
        <v>29</v>
      </c>
      <c r="M286" s="14" t="b">
        <v>1</v>
      </c>
      <c r="N286" s="14" t="s">
        <v>8269</v>
      </c>
      <c r="O286" s="14">
        <v>102</v>
      </c>
      <c r="P286" s="14">
        <v>105</v>
      </c>
      <c r="Q286" s="14" t="s">
        <v>8315</v>
      </c>
      <c r="R286" s="14" t="s">
        <v>8316</v>
      </c>
      <c r="S286" s="17">
        <v>41829.734259259261</v>
      </c>
    </row>
    <row r="287" spans="1:19" x14ac:dyDescent="0.35">
      <c r="A287" s="14">
        <v>3507</v>
      </c>
      <c r="B287" s="14" t="s">
        <v>3506</v>
      </c>
      <c r="C287" s="14" t="s">
        <v>7617</v>
      </c>
      <c r="D287" s="15">
        <v>10000</v>
      </c>
      <c r="E287" s="16">
        <v>10440</v>
      </c>
      <c r="F287" s="14" t="s">
        <v>8218</v>
      </c>
      <c r="G287" s="14" t="s">
        <v>8223</v>
      </c>
      <c r="H287" s="14" t="s">
        <v>8245</v>
      </c>
      <c r="I287" s="14">
        <v>1464732537</v>
      </c>
      <c r="J287" s="14">
        <v>1462140537</v>
      </c>
      <c r="K287" s="14" t="b">
        <v>0</v>
      </c>
      <c r="L287" s="14">
        <v>72</v>
      </c>
      <c r="M287" s="14" t="b">
        <v>1</v>
      </c>
      <c r="N287" s="14" t="s">
        <v>8269</v>
      </c>
      <c r="O287" s="14">
        <v>104</v>
      </c>
      <c r="P287" s="14">
        <v>145</v>
      </c>
      <c r="Q287" s="14" t="s">
        <v>8315</v>
      </c>
      <c r="R287" s="14" t="s">
        <v>8316</v>
      </c>
      <c r="S287" s="17">
        <v>42491.92288194444</v>
      </c>
    </row>
    <row r="288" spans="1:19" x14ac:dyDescent="0.35">
      <c r="A288" s="14">
        <v>3509</v>
      </c>
      <c r="B288" s="14" t="s">
        <v>3508</v>
      </c>
      <c r="C288" s="14" t="s">
        <v>7619</v>
      </c>
      <c r="D288" s="15">
        <v>3000</v>
      </c>
      <c r="E288" s="16">
        <v>3190</v>
      </c>
      <c r="F288" s="14" t="s">
        <v>8218</v>
      </c>
      <c r="G288" s="14" t="s">
        <v>8223</v>
      </c>
      <c r="H288" s="14" t="s">
        <v>8245</v>
      </c>
      <c r="I288" s="14">
        <v>1416545700</v>
      </c>
      <c r="J288" s="14">
        <v>1415392666</v>
      </c>
      <c r="K288" s="14" t="b">
        <v>0</v>
      </c>
      <c r="L288" s="14">
        <v>33</v>
      </c>
      <c r="M288" s="14" t="b">
        <v>1</v>
      </c>
      <c r="N288" s="14" t="s">
        <v>8269</v>
      </c>
      <c r="O288" s="14">
        <v>106</v>
      </c>
      <c r="P288" s="14">
        <v>96.67</v>
      </c>
      <c r="Q288" s="14" t="s">
        <v>8315</v>
      </c>
      <c r="R288" s="14" t="s">
        <v>8316</v>
      </c>
      <c r="S288" s="17">
        <v>41950.859560185185</v>
      </c>
    </row>
    <row r="289" spans="1:19" x14ac:dyDescent="0.35">
      <c r="A289" s="14">
        <v>3510</v>
      </c>
      <c r="B289" s="14" t="s">
        <v>3509</v>
      </c>
      <c r="C289" s="14" t="s">
        <v>7620</v>
      </c>
      <c r="D289" s="15">
        <v>900</v>
      </c>
      <c r="E289" s="16">
        <v>905</v>
      </c>
      <c r="F289" s="14" t="s">
        <v>8218</v>
      </c>
      <c r="G289" s="14" t="s">
        <v>8223</v>
      </c>
      <c r="H289" s="14" t="s">
        <v>8245</v>
      </c>
      <c r="I289" s="14">
        <v>1404312846</v>
      </c>
      <c r="J289" s="14">
        <v>1402584846</v>
      </c>
      <c r="K289" s="14" t="b">
        <v>0</v>
      </c>
      <c r="L289" s="14">
        <v>15</v>
      </c>
      <c r="M289" s="14" t="b">
        <v>1</v>
      </c>
      <c r="N289" s="14" t="s">
        <v>8269</v>
      </c>
      <c r="O289" s="14">
        <v>101</v>
      </c>
      <c r="P289" s="14">
        <v>60.33</v>
      </c>
      <c r="Q289" s="14" t="s">
        <v>8315</v>
      </c>
      <c r="R289" s="14" t="s">
        <v>8316</v>
      </c>
      <c r="S289" s="17">
        <v>41802.62090277778</v>
      </c>
    </row>
    <row r="290" spans="1:19" x14ac:dyDescent="0.35">
      <c r="A290" s="14">
        <v>3513</v>
      </c>
      <c r="B290" s="14" t="s">
        <v>3512</v>
      </c>
      <c r="C290" s="14" t="s">
        <v>7623</v>
      </c>
      <c r="D290" s="15">
        <v>2800</v>
      </c>
      <c r="E290" s="16">
        <v>3315</v>
      </c>
      <c r="F290" s="14" t="s">
        <v>8218</v>
      </c>
      <c r="G290" s="14" t="s">
        <v>8223</v>
      </c>
      <c r="H290" s="14" t="s">
        <v>8245</v>
      </c>
      <c r="I290" s="14">
        <v>1401857940</v>
      </c>
      <c r="J290" s="14">
        <v>1400725112</v>
      </c>
      <c r="K290" s="14" t="b">
        <v>0</v>
      </c>
      <c r="L290" s="14">
        <v>44</v>
      </c>
      <c r="M290" s="14" t="b">
        <v>1</v>
      </c>
      <c r="N290" s="14" t="s">
        <v>8269</v>
      </c>
      <c r="O290" s="14">
        <v>118</v>
      </c>
      <c r="P290" s="14">
        <v>75.34</v>
      </c>
      <c r="Q290" s="14" t="s">
        <v>8315</v>
      </c>
      <c r="R290" s="14" t="s">
        <v>8316</v>
      </c>
      <c r="S290" s="17">
        <v>41781.096203703702</v>
      </c>
    </row>
    <row r="291" spans="1:19" x14ac:dyDescent="0.35">
      <c r="A291" s="14">
        <v>3514</v>
      </c>
      <c r="B291" s="14" t="s">
        <v>3513</v>
      </c>
      <c r="C291" s="14" t="s">
        <v>7624</v>
      </c>
      <c r="D291" s="15">
        <v>500</v>
      </c>
      <c r="E291" s="16">
        <v>550</v>
      </c>
      <c r="F291" s="14" t="s">
        <v>8218</v>
      </c>
      <c r="G291" s="14" t="s">
        <v>8223</v>
      </c>
      <c r="H291" s="14" t="s">
        <v>8245</v>
      </c>
      <c r="I291" s="14">
        <v>1422853140</v>
      </c>
      <c r="J291" s="14">
        <v>1421439552</v>
      </c>
      <c r="K291" s="14" t="b">
        <v>0</v>
      </c>
      <c r="L291" s="14">
        <v>10</v>
      </c>
      <c r="M291" s="14" t="b">
        <v>1</v>
      </c>
      <c r="N291" s="14" t="s">
        <v>8269</v>
      </c>
      <c r="O291" s="14">
        <v>110</v>
      </c>
      <c r="P291" s="14">
        <v>55</v>
      </c>
      <c r="Q291" s="14" t="s">
        <v>8315</v>
      </c>
      <c r="R291" s="14" t="s">
        <v>8316</v>
      </c>
      <c r="S291" s="17">
        <v>42020.846666666665</v>
      </c>
    </row>
    <row r="292" spans="1:19" x14ac:dyDescent="0.35">
      <c r="A292" s="14">
        <v>3515</v>
      </c>
      <c r="B292" s="14" t="s">
        <v>3514</v>
      </c>
      <c r="C292" s="14" t="s">
        <v>7625</v>
      </c>
      <c r="D292" s="15">
        <v>3000</v>
      </c>
      <c r="E292" s="16">
        <v>3080</v>
      </c>
      <c r="F292" s="14" t="s">
        <v>8218</v>
      </c>
      <c r="G292" s="14" t="s">
        <v>8223</v>
      </c>
      <c r="H292" s="14" t="s">
        <v>8245</v>
      </c>
      <c r="I292" s="14">
        <v>1433097171</v>
      </c>
      <c r="J292" s="14">
        <v>1430505171</v>
      </c>
      <c r="K292" s="14" t="b">
        <v>0</v>
      </c>
      <c r="L292" s="14">
        <v>46</v>
      </c>
      <c r="M292" s="14" t="b">
        <v>1</v>
      </c>
      <c r="N292" s="14" t="s">
        <v>8269</v>
      </c>
      <c r="O292" s="14">
        <v>103</v>
      </c>
      <c r="P292" s="14">
        <v>66.959999999999994</v>
      </c>
      <c r="Q292" s="14" t="s">
        <v>8315</v>
      </c>
      <c r="R292" s="14" t="s">
        <v>8316</v>
      </c>
      <c r="S292" s="17">
        <v>42125.772812499999</v>
      </c>
    </row>
    <row r="293" spans="1:19" x14ac:dyDescent="0.35">
      <c r="A293" s="14">
        <v>3516</v>
      </c>
      <c r="B293" s="14" t="s">
        <v>3515</v>
      </c>
      <c r="C293" s="14" t="s">
        <v>7626</v>
      </c>
      <c r="D293" s="15">
        <v>2500</v>
      </c>
      <c r="E293" s="16">
        <v>2500</v>
      </c>
      <c r="F293" s="14" t="s">
        <v>8218</v>
      </c>
      <c r="G293" s="14" t="s">
        <v>8223</v>
      </c>
      <c r="H293" s="14" t="s">
        <v>8245</v>
      </c>
      <c r="I293" s="14">
        <v>1410145200</v>
      </c>
      <c r="J293" s="14">
        <v>1407197670</v>
      </c>
      <c r="K293" s="14" t="b">
        <v>0</v>
      </c>
      <c r="L293" s="14">
        <v>11</v>
      </c>
      <c r="M293" s="14" t="b">
        <v>1</v>
      </c>
      <c r="N293" s="14" t="s">
        <v>8269</v>
      </c>
      <c r="O293" s="14">
        <v>100</v>
      </c>
      <c r="P293" s="14">
        <v>227.27</v>
      </c>
      <c r="Q293" s="14" t="s">
        <v>8315</v>
      </c>
      <c r="R293" s="14" t="s">
        <v>8316</v>
      </c>
      <c r="S293" s="17">
        <v>41856.010069444441</v>
      </c>
    </row>
    <row r="294" spans="1:19" x14ac:dyDescent="0.35">
      <c r="A294" s="14">
        <v>3518</v>
      </c>
      <c r="B294" s="14" t="s">
        <v>3517</v>
      </c>
      <c r="C294" s="14" t="s">
        <v>7628</v>
      </c>
      <c r="D294" s="15">
        <v>1500</v>
      </c>
      <c r="E294" s="16">
        <v>1650.69</v>
      </c>
      <c r="F294" s="14" t="s">
        <v>8218</v>
      </c>
      <c r="G294" s="14" t="s">
        <v>8223</v>
      </c>
      <c r="H294" s="14" t="s">
        <v>8245</v>
      </c>
      <c r="I294" s="14">
        <v>1412259660</v>
      </c>
      <c r="J294" s="14">
        <v>1410461299</v>
      </c>
      <c r="K294" s="14" t="b">
        <v>0</v>
      </c>
      <c r="L294" s="14">
        <v>33</v>
      </c>
      <c r="M294" s="14" t="b">
        <v>1</v>
      </c>
      <c r="N294" s="14" t="s">
        <v>8269</v>
      </c>
      <c r="O294" s="14">
        <v>110</v>
      </c>
      <c r="P294" s="14">
        <v>50.02</v>
      </c>
      <c r="Q294" s="14" t="s">
        <v>8315</v>
      </c>
      <c r="R294" s="14" t="s">
        <v>8316</v>
      </c>
      <c r="S294" s="17">
        <v>41893.783553240741</v>
      </c>
    </row>
    <row r="295" spans="1:19" x14ac:dyDescent="0.35">
      <c r="A295" s="14">
        <v>3521</v>
      </c>
      <c r="B295" s="14" t="s">
        <v>3520</v>
      </c>
      <c r="C295" s="14" t="s">
        <v>7631</v>
      </c>
      <c r="D295" s="15">
        <v>350</v>
      </c>
      <c r="E295" s="16">
        <v>593</v>
      </c>
      <c r="F295" s="14" t="s">
        <v>8218</v>
      </c>
      <c r="G295" s="14" t="s">
        <v>8223</v>
      </c>
      <c r="H295" s="14" t="s">
        <v>8245</v>
      </c>
      <c r="I295" s="14">
        <v>1411980020</v>
      </c>
      <c r="J295" s="14">
        <v>1409388020</v>
      </c>
      <c r="K295" s="14" t="b">
        <v>0</v>
      </c>
      <c r="L295" s="14">
        <v>13</v>
      </c>
      <c r="M295" s="14" t="b">
        <v>1</v>
      </c>
      <c r="N295" s="14" t="s">
        <v>8269</v>
      </c>
      <c r="O295" s="14">
        <v>169</v>
      </c>
      <c r="P295" s="14">
        <v>45.62</v>
      </c>
      <c r="Q295" s="14" t="s">
        <v>8315</v>
      </c>
      <c r="R295" s="14" t="s">
        <v>8316</v>
      </c>
      <c r="S295" s="17">
        <v>41881.361342592594</v>
      </c>
    </row>
    <row r="296" spans="1:19" x14ac:dyDescent="0.35">
      <c r="A296" s="14">
        <v>3524</v>
      </c>
      <c r="B296" s="14" t="s">
        <v>3523</v>
      </c>
      <c r="C296" s="14" t="s">
        <v>7634</v>
      </c>
      <c r="D296" s="15">
        <v>10000</v>
      </c>
      <c r="E296" s="16">
        <v>10156</v>
      </c>
      <c r="F296" s="14" t="s">
        <v>8218</v>
      </c>
      <c r="G296" s="14" t="s">
        <v>8223</v>
      </c>
      <c r="H296" s="14" t="s">
        <v>8245</v>
      </c>
      <c r="I296" s="14">
        <v>1410580800</v>
      </c>
      <c r="J296" s="14">
        <v>1409336373</v>
      </c>
      <c r="K296" s="14" t="b">
        <v>0</v>
      </c>
      <c r="L296" s="14">
        <v>74</v>
      </c>
      <c r="M296" s="14" t="b">
        <v>1</v>
      </c>
      <c r="N296" s="14" t="s">
        <v>8269</v>
      </c>
      <c r="O296" s="14">
        <v>102</v>
      </c>
      <c r="P296" s="14">
        <v>137.24</v>
      </c>
      <c r="Q296" s="14" t="s">
        <v>8315</v>
      </c>
      <c r="R296" s="14" t="s">
        <v>8316</v>
      </c>
      <c r="S296" s="17">
        <v>41880.76357638889</v>
      </c>
    </row>
    <row r="297" spans="1:19" x14ac:dyDescent="0.35">
      <c r="A297" s="14">
        <v>3525</v>
      </c>
      <c r="B297" s="14" t="s">
        <v>3524</v>
      </c>
      <c r="C297" s="14" t="s">
        <v>7635</v>
      </c>
      <c r="D297" s="15">
        <v>500</v>
      </c>
      <c r="E297" s="16">
        <v>530</v>
      </c>
      <c r="F297" s="14" t="s">
        <v>8218</v>
      </c>
      <c r="G297" s="14" t="s">
        <v>8223</v>
      </c>
      <c r="H297" s="14" t="s">
        <v>8245</v>
      </c>
      <c r="I297" s="14">
        <v>1439136000</v>
      </c>
      <c r="J297" s="14">
        <v>1438188106</v>
      </c>
      <c r="K297" s="14" t="b">
        <v>0</v>
      </c>
      <c r="L297" s="14">
        <v>7</v>
      </c>
      <c r="M297" s="14" t="b">
        <v>1</v>
      </c>
      <c r="N297" s="14" t="s">
        <v>8269</v>
      </c>
      <c r="O297" s="14">
        <v>106</v>
      </c>
      <c r="P297" s="14">
        <v>75.709999999999994</v>
      </c>
      <c r="Q297" s="14" t="s">
        <v>8315</v>
      </c>
      <c r="R297" s="14" t="s">
        <v>8316</v>
      </c>
      <c r="S297" s="17">
        <v>42214.6956712963</v>
      </c>
    </row>
    <row r="298" spans="1:19" x14ac:dyDescent="0.35">
      <c r="A298" s="14">
        <v>3526</v>
      </c>
      <c r="B298" s="14" t="s">
        <v>3525</v>
      </c>
      <c r="C298" s="14" t="s">
        <v>7636</v>
      </c>
      <c r="D298" s="15">
        <v>3300</v>
      </c>
      <c r="E298" s="16">
        <v>3366</v>
      </c>
      <c r="F298" s="14" t="s">
        <v>8218</v>
      </c>
      <c r="G298" s="14" t="s">
        <v>8223</v>
      </c>
      <c r="H298" s="14" t="s">
        <v>8245</v>
      </c>
      <c r="I298" s="14">
        <v>1461823140</v>
      </c>
      <c r="J298" s="14">
        <v>1459411371</v>
      </c>
      <c r="K298" s="14" t="b">
        <v>0</v>
      </c>
      <c r="L298" s="14">
        <v>34</v>
      </c>
      <c r="M298" s="14" t="b">
        <v>1</v>
      </c>
      <c r="N298" s="14" t="s">
        <v>8269</v>
      </c>
      <c r="O298" s="14">
        <v>102</v>
      </c>
      <c r="P298" s="14">
        <v>99</v>
      </c>
      <c r="Q298" s="14" t="s">
        <v>8315</v>
      </c>
      <c r="R298" s="14" t="s">
        <v>8316</v>
      </c>
      <c r="S298" s="17">
        <v>42460.335312499999</v>
      </c>
    </row>
    <row r="299" spans="1:19" x14ac:dyDescent="0.35">
      <c r="A299" s="14">
        <v>3527</v>
      </c>
      <c r="B299" s="14" t="s">
        <v>3526</v>
      </c>
      <c r="C299" s="14" t="s">
        <v>7637</v>
      </c>
      <c r="D299" s="15">
        <v>6000</v>
      </c>
      <c r="E299" s="16">
        <v>7015</v>
      </c>
      <c r="F299" s="14" t="s">
        <v>8218</v>
      </c>
      <c r="G299" s="14" t="s">
        <v>8223</v>
      </c>
      <c r="H299" s="14" t="s">
        <v>8245</v>
      </c>
      <c r="I299" s="14">
        <v>1436587140</v>
      </c>
      <c r="J299" s="14">
        <v>1434069205</v>
      </c>
      <c r="K299" s="14" t="b">
        <v>0</v>
      </c>
      <c r="L299" s="14">
        <v>86</v>
      </c>
      <c r="M299" s="14" t="b">
        <v>1</v>
      </c>
      <c r="N299" s="14" t="s">
        <v>8269</v>
      </c>
      <c r="O299" s="14">
        <v>117</v>
      </c>
      <c r="P299" s="14">
        <v>81.569999999999993</v>
      </c>
      <c r="Q299" s="14" t="s">
        <v>8315</v>
      </c>
      <c r="R299" s="14" t="s">
        <v>8316</v>
      </c>
      <c r="S299" s="17">
        <v>42167.023206018523</v>
      </c>
    </row>
    <row r="300" spans="1:19" x14ac:dyDescent="0.35">
      <c r="A300" s="14">
        <v>3529</v>
      </c>
      <c r="B300" s="14" t="s">
        <v>3528</v>
      </c>
      <c r="C300" s="14" t="s">
        <v>7639</v>
      </c>
      <c r="D300" s="15">
        <v>500</v>
      </c>
      <c r="E300" s="16">
        <v>660</v>
      </c>
      <c r="F300" s="14" t="s">
        <v>8218</v>
      </c>
      <c r="G300" s="14" t="s">
        <v>8223</v>
      </c>
      <c r="H300" s="14" t="s">
        <v>8245</v>
      </c>
      <c r="I300" s="14">
        <v>1436749200</v>
      </c>
      <c r="J300" s="14">
        <v>1434997018</v>
      </c>
      <c r="K300" s="14" t="b">
        <v>0</v>
      </c>
      <c r="L300" s="14">
        <v>18</v>
      </c>
      <c r="M300" s="14" t="b">
        <v>1</v>
      </c>
      <c r="N300" s="14" t="s">
        <v>8269</v>
      </c>
      <c r="O300" s="14">
        <v>132</v>
      </c>
      <c r="P300" s="14">
        <v>36.67</v>
      </c>
      <c r="Q300" s="14" t="s">
        <v>8315</v>
      </c>
      <c r="R300" s="14" t="s">
        <v>8316</v>
      </c>
      <c r="S300" s="17">
        <v>42177.761782407411</v>
      </c>
    </row>
    <row r="301" spans="1:19" x14ac:dyDescent="0.35">
      <c r="A301" s="14">
        <v>3531</v>
      </c>
      <c r="B301" s="14" t="s">
        <v>3530</v>
      </c>
      <c r="C301" s="14" t="s">
        <v>7641</v>
      </c>
      <c r="D301" s="15">
        <v>1000</v>
      </c>
      <c r="E301" s="16">
        <v>1280</v>
      </c>
      <c r="F301" s="14" t="s">
        <v>8218</v>
      </c>
      <c r="G301" s="14" t="s">
        <v>8223</v>
      </c>
      <c r="H301" s="14" t="s">
        <v>8245</v>
      </c>
      <c r="I301" s="14">
        <v>1467301334</v>
      </c>
      <c r="J301" s="14">
        <v>1464709334</v>
      </c>
      <c r="K301" s="14" t="b">
        <v>0</v>
      </c>
      <c r="L301" s="14">
        <v>26</v>
      </c>
      <c r="M301" s="14" t="b">
        <v>1</v>
      </c>
      <c r="N301" s="14" t="s">
        <v>8269</v>
      </c>
      <c r="O301" s="14">
        <v>128</v>
      </c>
      <c r="P301" s="14">
        <v>49.23</v>
      </c>
      <c r="Q301" s="14" t="s">
        <v>8315</v>
      </c>
      <c r="R301" s="14" t="s">
        <v>8316</v>
      </c>
      <c r="S301" s="17">
        <v>42521.654328703706</v>
      </c>
    </row>
    <row r="302" spans="1:19" x14ac:dyDescent="0.35">
      <c r="A302" s="14">
        <v>3532</v>
      </c>
      <c r="B302" s="14" t="s">
        <v>3531</v>
      </c>
      <c r="C302" s="14" t="s">
        <v>7642</v>
      </c>
      <c r="D302" s="15">
        <v>960</v>
      </c>
      <c r="E302" s="16">
        <v>1142</v>
      </c>
      <c r="F302" s="14" t="s">
        <v>8218</v>
      </c>
      <c r="G302" s="14" t="s">
        <v>8223</v>
      </c>
      <c r="H302" s="14" t="s">
        <v>8245</v>
      </c>
      <c r="I302" s="14">
        <v>1411012740</v>
      </c>
      <c r="J302" s="14">
        <v>1409667827</v>
      </c>
      <c r="K302" s="14" t="b">
        <v>0</v>
      </c>
      <c r="L302" s="14">
        <v>27</v>
      </c>
      <c r="M302" s="14" t="b">
        <v>1</v>
      </c>
      <c r="N302" s="14" t="s">
        <v>8269</v>
      </c>
      <c r="O302" s="14">
        <v>119</v>
      </c>
      <c r="P302" s="14">
        <v>42.3</v>
      </c>
      <c r="Q302" s="14" t="s">
        <v>8315</v>
      </c>
      <c r="R302" s="14" t="s">
        <v>8316</v>
      </c>
      <c r="S302" s="17">
        <v>41884.599849537037</v>
      </c>
    </row>
    <row r="303" spans="1:19" x14ac:dyDescent="0.35">
      <c r="A303" s="14">
        <v>3533</v>
      </c>
      <c r="B303" s="14" t="s">
        <v>3532</v>
      </c>
      <c r="C303" s="14" t="s">
        <v>7643</v>
      </c>
      <c r="D303" s="15">
        <v>500</v>
      </c>
      <c r="E303" s="16">
        <v>631</v>
      </c>
      <c r="F303" s="14" t="s">
        <v>8218</v>
      </c>
      <c r="G303" s="14" t="s">
        <v>8223</v>
      </c>
      <c r="H303" s="14" t="s">
        <v>8245</v>
      </c>
      <c r="I303" s="14">
        <v>1447269367</v>
      </c>
      <c r="J303" s="14">
        <v>1444673767</v>
      </c>
      <c r="K303" s="14" t="b">
        <v>0</v>
      </c>
      <c r="L303" s="14">
        <v>8</v>
      </c>
      <c r="M303" s="14" t="b">
        <v>1</v>
      </c>
      <c r="N303" s="14" t="s">
        <v>8269</v>
      </c>
      <c r="O303" s="14">
        <v>126</v>
      </c>
      <c r="P303" s="14">
        <v>78.88</v>
      </c>
      <c r="Q303" s="14" t="s">
        <v>8315</v>
      </c>
      <c r="R303" s="14" t="s">
        <v>8316</v>
      </c>
      <c r="S303" s="17">
        <v>42289.761192129634</v>
      </c>
    </row>
    <row r="304" spans="1:19" x14ac:dyDescent="0.35">
      <c r="A304" s="14">
        <v>3534</v>
      </c>
      <c r="B304" s="14" t="s">
        <v>3533</v>
      </c>
      <c r="C304" s="14" t="s">
        <v>7644</v>
      </c>
      <c r="D304" s="15">
        <v>5000</v>
      </c>
      <c r="E304" s="16">
        <v>7810</v>
      </c>
      <c r="F304" s="14" t="s">
        <v>8218</v>
      </c>
      <c r="G304" s="14" t="s">
        <v>8223</v>
      </c>
      <c r="H304" s="14" t="s">
        <v>8245</v>
      </c>
      <c r="I304" s="14">
        <v>1443711623</v>
      </c>
      <c r="J304" s="14">
        <v>1440687623</v>
      </c>
      <c r="K304" s="14" t="b">
        <v>0</v>
      </c>
      <c r="L304" s="14">
        <v>204</v>
      </c>
      <c r="M304" s="14" t="b">
        <v>1</v>
      </c>
      <c r="N304" s="14" t="s">
        <v>8269</v>
      </c>
      <c r="O304" s="14">
        <v>156</v>
      </c>
      <c r="P304" s="14">
        <v>38.28</v>
      </c>
      <c r="Q304" s="14" t="s">
        <v>8315</v>
      </c>
      <c r="R304" s="14" t="s">
        <v>8316</v>
      </c>
      <c r="S304" s="17">
        <v>42243.6252662037</v>
      </c>
    </row>
    <row r="305" spans="1:19" x14ac:dyDescent="0.35">
      <c r="A305" s="14">
        <v>3539</v>
      </c>
      <c r="B305" s="14" t="s">
        <v>3538</v>
      </c>
      <c r="C305" s="14" t="s">
        <v>7649</v>
      </c>
      <c r="D305" s="15">
        <v>600</v>
      </c>
      <c r="E305" s="16">
        <v>718</v>
      </c>
      <c r="F305" s="14" t="s">
        <v>8218</v>
      </c>
      <c r="G305" s="14" t="s">
        <v>8223</v>
      </c>
      <c r="H305" s="14" t="s">
        <v>8245</v>
      </c>
      <c r="I305" s="14">
        <v>1473358122</v>
      </c>
      <c r="J305" s="14">
        <v>1471543722</v>
      </c>
      <c r="K305" s="14" t="b">
        <v>0</v>
      </c>
      <c r="L305" s="14">
        <v>13</v>
      </c>
      <c r="M305" s="14" t="b">
        <v>1</v>
      </c>
      <c r="N305" s="14" t="s">
        <v>8269</v>
      </c>
      <c r="O305" s="14">
        <v>120</v>
      </c>
      <c r="P305" s="14">
        <v>55.23</v>
      </c>
      <c r="Q305" s="14" t="s">
        <v>8315</v>
      </c>
      <c r="R305" s="14" t="s">
        <v>8316</v>
      </c>
      <c r="S305" s="17">
        <v>42600.756041666667</v>
      </c>
    </row>
    <row r="306" spans="1:19" x14ac:dyDescent="0.35">
      <c r="A306" s="14">
        <v>3542</v>
      </c>
      <c r="B306" s="14" t="s">
        <v>3541</v>
      </c>
      <c r="C306" s="14" t="s">
        <v>7652</v>
      </c>
      <c r="D306" s="15">
        <v>5500</v>
      </c>
      <c r="E306" s="16">
        <v>5623</v>
      </c>
      <c r="F306" s="14" t="s">
        <v>8218</v>
      </c>
      <c r="G306" s="14" t="s">
        <v>8223</v>
      </c>
      <c r="H306" s="14" t="s">
        <v>8245</v>
      </c>
      <c r="I306" s="14">
        <v>1410099822</v>
      </c>
      <c r="J306" s="14">
        <v>1404915822</v>
      </c>
      <c r="K306" s="14" t="b">
        <v>0</v>
      </c>
      <c r="L306" s="14">
        <v>85</v>
      </c>
      <c r="M306" s="14" t="b">
        <v>1</v>
      </c>
      <c r="N306" s="14" t="s">
        <v>8269</v>
      </c>
      <c r="O306" s="14">
        <v>102</v>
      </c>
      <c r="P306" s="14">
        <v>66.150000000000006</v>
      </c>
      <c r="Q306" s="14" t="s">
        <v>8315</v>
      </c>
      <c r="R306" s="14" t="s">
        <v>8316</v>
      </c>
      <c r="S306" s="17">
        <v>41829.599791666667</v>
      </c>
    </row>
    <row r="307" spans="1:19" x14ac:dyDescent="0.35">
      <c r="A307" s="14">
        <v>3544</v>
      </c>
      <c r="B307" s="14" t="s">
        <v>3543</v>
      </c>
      <c r="C307" s="14" t="s">
        <v>7654</v>
      </c>
      <c r="D307" s="15">
        <v>2500</v>
      </c>
      <c r="E307" s="16">
        <v>2500</v>
      </c>
      <c r="F307" s="14" t="s">
        <v>8218</v>
      </c>
      <c r="G307" s="14" t="s">
        <v>8223</v>
      </c>
      <c r="H307" s="14" t="s">
        <v>8245</v>
      </c>
      <c r="I307" s="14">
        <v>1425758257</v>
      </c>
      <c r="J307" s="14">
        <v>1423166257</v>
      </c>
      <c r="K307" s="14" t="b">
        <v>0</v>
      </c>
      <c r="L307" s="14">
        <v>24</v>
      </c>
      <c r="M307" s="14" t="b">
        <v>1</v>
      </c>
      <c r="N307" s="14" t="s">
        <v>8269</v>
      </c>
      <c r="O307" s="14">
        <v>100</v>
      </c>
      <c r="P307" s="14">
        <v>104.17</v>
      </c>
      <c r="Q307" s="14" t="s">
        <v>8315</v>
      </c>
      <c r="R307" s="14" t="s">
        <v>8316</v>
      </c>
      <c r="S307" s="17">
        <v>42040.831678240742</v>
      </c>
    </row>
    <row r="308" spans="1:19" x14ac:dyDescent="0.35">
      <c r="A308" s="14">
        <v>3545</v>
      </c>
      <c r="B308" s="14" t="s">
        <v>3544</v>
      </c>
      <c r="C308" s="14" t="s">
        <v>7655</v>
      </c>
      <c r="D308" s="15">
        <v>250</v>
      </c>
      <c r="E308" s="16">
        <v>251</v>
      </c>
      <c r="F308" s="14" t="s">
        <v>8218</v>
      </c>
      <c r="G308" s="14" t="s">
        <v>8223</v>
      </c>
      <c r="H308" s="14" t="s">
        <v>8245</v>
      </c>
      <c r="I308" s="14">
        <v>1428780159</v>
      </c>
      <c r="J308" s="14">
        <v>1426188159</v>
      </c>
      <c r="K308" s="14" t="b">
        <v>0</v>
      </c>
      <c r="L308" s="14">
        <v>8</v>
      </c>
      <c r="M308" s="14" t="b">
        <v>1</v>
      </c>
      <c r="N308" s="14" t="s">
        <v>8269</v>
      </c>
      <c r="O308" s="14">
        <v>100</v>
      </c>
      <c r="P308" s="14">
        <v>31.38</v>
      </c>
      <c r="Q308" s="14" t="s">
        <v>8315</v>
      </c>
      <c r="R308" s="14" t="s">
        <v>8316</v>
      </c>
      <c r="S308" s="17">
        <v>42075.807395833333</v>
      </c>
    </row>
    <row r="309" spans="1:19" x14ac:dyDescent="0.35">
      <c r="A309" s="14">
        <v>3546</v>
      </c>
      <c r="B309" s="14" t="s">
        <v>3545</v>
      </c>
      <c r="C309" s="14" t="s">
        <v>7656</v>
      </c>
      <c r="D309" s="15">
        <v>1100</v>
      </c>
      <c r="E309" s="16">
        <v>1125</v>
      </c>
      <c r="F309" s="14" t="s">
        <v>8218</v>
      </c>
      <c r="G309" s="14" t="s">
        <v>8223</v>
      </c>
      <c r="H309" s="14" t="s">
        <v>8245</v>
      </c>
      <c r="I309" s="14">
        <v>1427860740</v>
      </c>
      <c r="J309" s="14">
        <v>1426002684</v>
      </c>
      <c r="K309" s="14" t="b">
        <v>0</v>
      </c>
      <c r="L309" s="14">
        <v>19</v>
      </c>
      <c r="M309" s="14" t="b">
        <v>1</v>
      </c>
      <c r="N309" s="14" t="s">
        <v>8269</v>
      </c>
      <c r="O309" s="14">
        <v>102</v>
      </c>
      <c r="P309" s="14">
        <v>59.21</v>
      </c>
      <c r="Q309" s="14" t="s">
        <v>8315</v>
      </c>
      <c r="R309" s="14" t="s">
        <v>8316</v>
      </c>
      <c r="S309" s="17">
        <v>42073.660694444443</v>
      </c>
    </row>
    <row r="310" spans="1:19" x14ac:dyDescent="0.35">
      <c r="A310" s="14">
        <v>3547</v>
      </c>
      <c r="B310" s="14" t="s">
        <v>3546</v>
      </c>
      <c r="C310" s="14" t="s">
        <v>7657</v>
      </c>
      <c r="D310" s="15">
        <v>35000</v>
      </c>
      <c r="E310" s="16">
        <v>40043.25</v>
      </c>
      <c r="F310" s="14" t="s">
        <v>8218</v>
      </c>
      <c r="G310" s="14" t="s">
        <v>8223</v>
      </c>
      <c r="H310" s="14" t="s">
        <v>8245</v>
      </c>
      <c r="I310" s="14">
        <v>1463198340</v>
      </c>
      <c r="J310" s="14">
        <v>1461117201</v>
      </c>
      <c r="K310" s="14" t="b">
        <v>0</v>
      </c>
      <c r="L310" s="14">
        <v>336</v>
      </c>
      <c r="M310" s="14" t="b">
        <v>1</v>
      </c>
      <c r="N310" s="14" t="s">
        <v>8269</v>
      </c>
      <c r="O310" s="14">
        <v>114</v>
      </c>
      <c r="P310" s="14">
        <v>119.18</v>
      </c>
      <c r="Q310" s="14" t="s">
        <v>8315</v>
      </c>
      <c r="R310" s="14" t="s">
        <v>8316</v>
      </c>
      <c r="S310" s="17">
        <v>42480.078715277778</v>
      </c>
    </row>
    <row r="311" spans="1:19" x14ac:dyDescent="0.35">
      <c r="A311" s="14">
        <v>3548</v>
      </c>
      <c r="B311" s="14" t="s">
        <v>3547</v>
      </c>
      <c r="C311" s="14" t="s">
        <v>7658</v>
      </c>
      <c r="D311" s="15">
        <v>2100</v>
      </c>
      <c r="E311" s="16">
        <v>2140</v>
      </c>
      <c r="F311" s="14" t="s">
        <v>8218</v>
      </c>
      <c r="G311" s="14" t="s">
        <v>8223</v>
      </c>
      <c r="H311" s="14" t="s">
        <v>8245</v>
      </c>
      <c r="I311" s="14">
        <v>1457139600</v>
      </c>
      <c r="J311" s="14">
        <v>1455230214</v>
      </c>
      <c r="K311" s="14" t="b">
        <v>0</v>
      </c>
      <c r="L311" s="14">
        <v>13</v>
      </c>
      <c r="M311" s="14" t="b">
        <v>1</v>
      </c>
      <c r="N311" s="14" t="s">
        <v>8269</v>
      </c>
      <c r="O311" s="14">
        <v>102</v>
      </c>
      <c r="P311" s="14">
        <v>164.62</v>
      </c>
      <c r="Q311" s="14" t="s">
        <v>8315</v>
      </c>
      <c r="R311" s="14" t="s">
        <v>8316</v>
      </c>
      <c r="S311" s="17">
        <v>42411.942291666666</v>
      </c>
    </row>
    <row r="312" spans="1:19" x14ac:dyDescent="0.35">
      <c r="A312" s="14">
        <v>3551</v>
      </c>
      <c r="B312" s="14" t="s">
        <v>3550</v>
      </c>
      <c r="C312" s="14" t="s">
        <v>7661</v>
      </c>
      <c r="D312" s="15">
        <v>1500</v>
      </c>
      <c r="E312" s="16">
        <v>1527.5</v>
      </c>
      <c r="F312" s="14" t="s">
        <v>8218</v>
      </c>
      <c r="G312" s="14" t="s">
        <v>8223</v>
      </c>
      <c r="H312" s="14" t="s">
        <v>8245</v>
      </c>
      <c r="I312" s="14">
        <v>1400796420</v>
      </c>
      <c r="J312" s="14">
        <v>1398342170</v>
      </c>
      <c r="K312" s="14" t="b">
        <v>0</v>
      </c>
      <c r="L312" s="14">
        <v>25</v>
      </c>
      <c r="M312" s="14" t="b">
        <v>1</v>
      </c>
      <c r="N312" s="14" t="s">
        <v>8269</v>
      </c>
      <c r="O312" s="14">
        <v>102</v>
      </c>
      <c r="P312" s="14">
        <v>61.1</v>
      </c>
      <c r="Q312" s="14" t="s">
        <v>8315</v>
      </c>
      <c r="R312" s="14" t="s">
        <v>8316</v>
      </c>
      <c r="S312" s="17">
        <v>41753.515856481477</v>
      </c>
    </row>
    <row r="313" spans="1:19" x14ac:dyDescent="0.35">
      <c r="A313" s="14">
        <v>3553</v>
      </c>
      <c r="B313" s="14" t="s">
        <v>3552</v>
      </c>
      <c r="C313" s="14" t="s">
        <v>7663</v>
      </c>
      <c r="D313" s="15">
        <v>5500</v>
      </c>
      <c r="E313" s="16">
        <v>5845</v>
      </c>
      <c r="F313" s="14" t="s">
        <v>8218</v>
      </c>
      <c r="G313" s="14" t="s">
        <v>8223</v>
      </c>
      <c r="H313" s="14" t="s">
        <v>8245</v>
      </c>
      <c r="I313" s="14">
        <v>1439337600</v>
      </c>
      <c r="J313" s="14">
        <v>1436575280</v>
      </c>
      <c r="K313" s="14" t="b">
        <v>0</v>
      </c>
      <c r="L313" s="14">
        <v>104</v>
      </c>
      <c r="M313" s="14" t="b">
        <v>1</v>
      </c>
      <c r="N313" s="14" t="s">
        <v>8269</v>
      </c>
      <c r="O313" s="14">
        <v>106</v>
      </c>
      <c r="P313" s="14">
        <v>56.2</v>
      </c>
      <c r="Q313" s="14" t="s">
        <v>8315</v>
      </c>
      <c r="R313" s="14" t="s">
        <v>8316</v>
      </c>
      <c r="S313" s="17">
        <v>42196.028703703705</v>
      </c>
    </row>
    <row r="314" spans="1:19" x14ac:dyDescent="0.35">
      <c r="A314" s="14">
        <v>3554</v>
      </c>
      <c r="B314" s="14" t="s">
        <v>3553</v>
      </c>
      <c r="C314" s="14" t="s">
        <v>7664</v>
      </c>
      <c r="D314" s="15">
        <v>5000</v>
      </c>
      <c r="E314" s="16">
        <v>5671.11</v>
      </c>
      <c r="F314" s="14" t="s">
        <v>8218</v>
      </c>
      <c r="G314" s="14" t="s">
        <v>8223</v>
      </c>
      <c r="H314" s="14" t="s">
        <v>8245</v>
      </c>
      <c r="I314" s="14">
        <v>1423674000</v>
      </c>
      <c r="J314" s="14">
        <v>1421025159</v>
      </c>
      <c r="K314" s="14" t="b">
        <v>0</v>
      </c>
      <c r="L314" s="14">
        <v>53</v>
      </c>
      <c r="M314" s="14" t="b">
        <v>1</v>
      </c>
      <c r="N314" s="14" t="s">
        <v>8269</v>
      </c>
      <c r="O314" s="14">
        <v>113</v>
      </c>
      <c r="P314" s="14">
        <v>107</v>
      </c>
      <c r="Q314" s="14" t="s">
        <v>8315</v>
      </c>
      <c r="R314" s="14" t="s">
        <v>8316</v>
      </c>
      <c r="S314" s="17">
        <v>42016.050451388888</v>
      </c>
    </row>
    <row r="315" spans="1:19" x14ac:dyDescent="0.35">
      <c r="A315" s="14">
        <v>3557</v>
      </c>
      <c r="B315" s="14" t="s">
        <v>3556</v>
      </c>
      <c r="C315" s="14" t="s">
        <v>7667</v>
      </c>
      <c r="D315" s="15">
        <v>100000</v>
      </c>
      <c r="E315" s="16">
        <v>100036</v>
      </c>
      <c r="F315" s="14" t="s">
        <v>8218</v>
      </c>
      <c r="G315" s="14" t="s">
        <v>8223</v>
      </c>
      <c r="H315" s="14" t="s">
        <v>8245</v>
      </c>
      <c r="I315" s="14">
        <v>1399271911</v>
      </c>
      <c r="J315" s="14">
        <v>1396334311</v>
      </c>
      <c r="K315" s="14" t="b">
        <v>0</v>
      </c>
      <c r="L315" s="14">
        <v>558</v>
      </c>
      <c r="M315" s="14" t="b">
        <v>1</v>
      </c>
      <c r="N315" s="14" t="s">
        <v>8269</v>
      </c>
      <c r="O315" s="14">
        <v>100</v>
      </c>
      <c r="P315" s="14">
        <v>179.28</v>
      </c>
      <c r="Q315" s="14" t="s">
        <v>8315</v>
      </c>
      <c r="R315" s="14" t="s">
        <v>8316</v>
      </c>
      <c r="S315" s="17">
        <v>41730.276747685188</v>
      </c>
    </row>
    <row r="316" spans="1:19" x14ac:dyDescent="0.35">
      <c r="A316" s="14">
        <v>3561</v>
      </c>
      <c r="B316" s="14" t="s">
        <v>3560</v>
      </c>
      <c r="C316" s="14" t="s">
        <v>7671</v>
      </c>
      <c r="D316" s="15">
        <v>2500</v>
      </c>
      <c r="E316" s="16">
        <v>2560</v>
      </c>
      <c r="F316" s="14" t="s">
        <v>8218</v>
      </c>
      <c r="G316" s="14" t="s">
        <v>8223</v>
      </c>
      <c r="H316" s="14" t="s">
        <v>8245</v>
      </c>
      <c r="I316" s="14">
        <v>1438799760</v>
      </c>
      <c r="J316" s="14">
        <v>1437236378</v>
      </c>
      <c r="K316" s="14" t="b">
        <v>0</v>
      </c>
      <c r="L316" s="14">
        <v>54</v>
      </c>
      <c r="M316" s="14" t="b">
        <v>1</v>
      </c>
      <c r="N316" s="14" t="s">
        <v>8269</v>
      </c>
      <c r="O316" s="14">
        <v>102</v>
      </c>
      <c r="P316" s="14">
        <v>47.41</v>
      </c>
      <c r="Q316" s="14" t="s">
        <v>8315</v>
      </c>
      <c r="R316" s="14" t="s">
        <v>8316</v>
      </c>
      <c r="S316" s="17">
        <v>42203.680300925931</v>
      </c>
    </row>
    <row r="317" spans="1:19" x14ac:dyDescent="0.35">
      <c r="A317" s="14">
        <v>3565</v>
      </c>
      <c r="B317" s="14" t="s">
        <v>3564</v>
      </c>
      <c r="C317" s="14" t="s">
        <v>7675</v>
      </c>
      <c r="D317" s="15">
        <v>900</v>
      </c>
      <c r="E317" s="16">
        <v>1175</v>
      </c>
      <c r="F317" s="14" t="s">
        <v>8218</v>
      </c>
      <c r="G317" s="14" t="s">
        <v>8223</v>
      </c>
      <c r="H317" s="14" t="s">
        <v>8245</v>
      </c>
      <c r="I317" s="14">
        <v>1420048208</v>
      </c>
      <c r="J317" s="14">
        <v>1417456208</v>
      </c>
      <c r="K317" s="14" t="b">
        <v>0</v>
      </c>
      <c r="L317" s="14">
        <v>12</v>
      </c>
      <c r="M317" s="14" t="b">
        <v>1</v>
      </c>
      <c r="N317" s="14" t="s">
        <v>8269</v>
      </c>
      <c r="O317" s="14">
        <v>131</v>
      </c>
      <c r="P317" s="14">
        <v>97.92</v>
      </c>
      <c r="Q317" s="14" t="s">
        <v>8315</v>
      </c>
      <c r="R317" s="14" t="s">
        <v>8316</v>
      </c>
      <c r="S317" s="17">
        <v>41974.743148148147</v>
      </c>
    </row>
    <row r="318" spans="1:19" x14ac:dyDescent="0.35">
      <c r="A318" s="14">
        <v>3568</v>
      </c>
      <c r="B318" s="14" t="s">
        <v>3567</v>
      </c>
      <c r="C318" s="14" t="s">
        <v>7678</v>
      </c>
      <c r="D318" s="15">
        <v>1000</v>
      </c>
      <c r="E318" s="16">
        <v>1110</v>
      </c>
      <c r="F318" s="14" t="s">
        <v>8218</v>
      </c>
      <c r="G318" s="14" t="s">
        <v>8223</v>
      </c>
      <c r="H318" s="14" t="s">
        <v>8245</v>
      </c>
      <c r="I318" s="14">
        <v>1410975994</v>
      </c>
      <c r="J318" s="14">
        <v>1408383994</v>
      </c>
      <c r="K318" s="14" t="b">
        <v>0</v>
      </c>
      <c r="L318" s="14">
        <v>19</v>
      </c>
      <c r="M318" s="14" t="b">
        <v>1</v>
      </c>
      <c r="N318" s="14" t="s">
        <v>8269</v>
      </c>
      <c r="O318" s="14">
        <v>111</v>
      </c>
      <c r="P318" s="14">
        <v>58.42</v>
      </c>
      <c r="Q318" s="14" t="s">
        <v>8315</v>
      </c>
      <c r="R318" s="14" t="s">
        <v>8316</v>
      </c>
      <c r="S318" s="17">
        <v>41869.740671296298</v>
      </c>
    </row>
    <row r="319" spans="1:19" x14ac:dyDescent="0.35">
      <c r="A319" s="14">
        <v>3569</v>
      </c>
      <c r="B319" s="14" t="s">
        <v>3568</v>
      </c>
      <c r="C319" s="14" t="s">
        <v>7679</v>
      </c>
      <c r="D319" s="15">
        <v>5000</v>
      </c>
      <c r="E319" s="16">
        <v>5024</v>
      </c>
      <c r="F319" s="14" t="s">
        <v>8218</v>
      </c>
      <c r="G319" s="14" t="s">
        <v>8223</v>
      </c>
      <c r="H319" s="14" t="s">
        <v>8245</v>
      </c>
      <c r="I319" s="14">
        <v>1420734696</v>
      </c>
      <c r="J319" s="14">
        <v>1418142696</v>
      </c>
      <c r="K319" s="14" t="b">
        <v>0</v>
      </c>
      <c r="L319" s="14">
        <v>41</v>
      </c>
      <c r="M319" s="14" t="b">
        <v>1</v>
      </c>
      <c r="N319" s="14" t="s">
        <v>8269</v>
      </c>
      <c r="O319" s="14">
        <v>100</v>
      </c>
      <c r="P319" s="14">
        <v>122.54</v>
      </c>
      <c r="Q319" s="14" t="s">
        <v>8315</v>
      </c>
      <c r="R319" s="14" t="s">
        <v>8316</v>
      </c>
      <c r="S319" s="17">
        <v>41982.688611111109</v>
      </c>
    </row>
    <row r="320" spans="1:19" x14ac:dyDescent="0.35">
      <c r="A320" s="14">
        <v>3570</v>
      </c>
      <c r="B320" s="14" t="s">
        <v>3569</v>
      </c>
      <c r="C320" s="14" t="s">
        <v>7680</v>
      </c>
      <c r="D320" s="15">
        <v>2000</v>
      </c>
      <c r="E320" s="16">
        <v>2287</v>
      </c>
      <c r="F320" s="14" t="s">
        <v>8218</v>
      </c>
      <c r="G320" s="14" t="s">
        <v>8223</v>
      </c>
      <c r="H320" s="14" t="s">
        <v>8245</v>
      </c>
      <c r="I320" s="14">
        <v>1420009200</v>
      </c>
      <c r="J320" s="14">
        <v>1417593483</v>
      </c>
      <c r="K320" s="14" t="b">
        <v>0</v>
      </c>
      <c r="L320" s="14">
        <v>26</v>
      </c>
      <c r="M320" s="14" t="b">
        <v>1</v>
      </c>
      <c r="N320" s="14" t="s">
        <v>8269</v>
      </c>
      <c r="O320" s="14">
        <v>114</v>
      </c>
      <c r="P320" s="14">
        <v>87.96</v>
      </c>
      <c r="Q320" s="14" t="s">
        <v>8315</v>
      </c>
      <c r="R320" s="14" t="s">
        <v>8316</v>
      </c>
      <c r="S320" s="17">
        <v>41976.331979166673</v>
      </c>
    </row>
    <row r="321" spans="1:19" x14ac:dyDescent="0.35">
      <c r="A321" s="14">
        <v>3574</v>
      </c>
      <c r="B321" s="14" t="s">
        <v>3573</v>
      </c>
      <c r="C321" s="14" t="s">
        <v>7684</v>
      </c>
      <c r="D321" s="15">
        <v>5800</v>
      </c>
      <c r="E321" s="16">
        <v>6155</v>
      </c>
      <c r="F321" s="14" t="s">
        <v>8218</v>
      </c>
      <c r="G321" s="14" t="s">
        <v>8223</v>
      </c>
      <c r="H321" s="14" t="s">
        <v>8245</v>
      </c>
      <c r="I321" s="14">
        <v>1415921848</v>
      </c>
      <c r="J321" s="14">
        <v>1413326248</v>
      </c>
      <c r="K321" s="14" t="b">
        <v>0</v>
      </c>
      <c r="L321" s="14">
        <v>45</v>
      </c>
      <c r="M321" s="14" t="b">
        <v>1</v>
      </c>
      <c r="N321" s="14" t="s">
        <v>8269</v>
      </c>
      <c r="O321" s="14">
        <v>106</v>
      </c>
      <c r="P321" s="14">
        <v>136.78</v>
      </c>
      <c r="Q321" s="14" t="s">
        <v>8315</v>
      </c>
      <c r="R321" s="14" t="s">
        <v>8316</v>
      </c>
      <c r="S321" s="17">
        <v>41926.942685185182</v>
      </c>
    </row>
    <row r="322" spans="1:19" x14ac:dyDescent="0.35">
      <c r="A322" s="14">
        <v>3575</v>
      </c>
      <c r="B322" s="14" t="s">
        <v>3574</v>
      </c>
      <c r="C322" s="14" t="s">
        <v>7685</v>
      </c>
      <c r="D322" s="15">
        <v>10000</v>
      </c>
      <c r="E322" s="16">
        <v>10133</v>
      </c>
      <c r="F322" s="14" t="s">
        <v>8218</v>
      </c>
      <c r="G322" s="14" t="s">
        <v>8223</v>
      </c>
      <c r="H322" s="14" t="s">
        <v>8245</v>
      </c>
      <c r="I322" s="14">
        <v>1470887940</v>
      </c>
      <c r="J322" s="14">
        <v>1468176527</v>
      </c>
      <c r="K322" s="14" t="b">
        <v>0</v>
      </c>
      <c r="L322" s="14">
        <v>102</v>
      </c>
      <c r="M322" s="14" t="b">
        <v>1</v>
      </c>
      <c r="N322" s="14" t="s">
        <v>8269</v>
      </c>
      <c r="O322" s="14">
        <v>101</v>
      </c>
      <c r="P322" s="14">
        <v>99.34</v>
      </c>
      <c r="Q322" s="14" t="s">
        <v>8315</v>
      </c>
      <c r="R322" s="14" t="s">
        <v>8316</v>
      </c>
      <c r="S322" s="17">
        <v>42561.783877314811</v>
      </c>
    </row>
    <row r="323" spans="1:19" x14ac:dyDescent="0.35">
      <c r="A323" s="14">
        <v>3576</v>
      </c>
      <c r="B323" s="14" t="s">
        <v>3575</v>
      </c>
      <c r="C323" s="14" t="s">
        <v>7686</v>
      </c>
      <c r="D323" s="15">
        <v>100</v>
      </c>
      <c r="E323" s="16">
        <v>100</v>
      </c>
      <c r="F323" s="14" t="s">
        <v>8218</v>
      </c>
      <c r="G323" s="14" t="s">
        <v>8223</v>
      </c>
      <c r="H323" s="14" t="s">
        <v>8245</v>
      </c>
      <c r="I323" s="14">
        <v>1480947054</v>
      </c>
      <c r="J323" s="14">
        <v>1475759454</v>
      </c>
      <c r="K323" s="14" t="b">
        <v>0</v>
      </c>
      <c r="L323" s="14">
        <v>5</v>
      </c>
      <c r="M323" s="14" t="b">
        <v>1</v>
      </c>
      <c r="N323" s="14" t="s">
        <v>8269</v>
      </c>
      <c r="O323" s="14">
        <v>100</v>
      </c>
      <c r="P323" s="14">
        <v>20</v>
      </c>
      <c r="Q323" s="14" t="s">
        <v>8315</v>
      </c>
      <c r="R323" s="14" t="s">
        <v>8316</v>
      </c>
      <c r="S323" s="17">
        <v>42649.54923611111</v>
      </c>
    </row>
    <row r="324" spans="1:19" x14ac:dyDescent="0.35">
      <c r="A324" s="14">
        <v>3577</v>
      </c>
      <c r="B324" s="14" t="s">
        <v>3576</v>
      </c>
      <c r="C324" s="14" t="s">
        <v>7687</v>
      </c>
      <c r="D324" s="15">
        <v>600</v>
      </c>
      <c r="E324" s="16">
        <v>780</v>
      </c>
      <c r="F324" s="14" t="s">
        <v>8218</v>
      </c>
      <c r="G324" s="14" t="s">
        <v>8223</v>
      </c>
      <c r="H324" s="14" t="s">
        <v>8245</v>
      </c>
      <c r="I324" s="14">
        <v>1430029680</v>
      </c>
      <c r="J324" s="14">
        <v>1427741583</v>
      </c>
      <c r="K324" s="14" t="b">
        <v>0</v>
      </c>
      <c r="L324" s="14">
        <v>27</v>
      </c>
      <c r="M324" s="14" t="b">
        <v>1</v>
      </c>
      <c r="N324" s="14" t="s">
        <v>8269</v>
      </c>
      <c r="O324" s="14">
        <v>130</v>
      </c>
      <c r="P324" s="14">
        <v>28.89</v>
      </c>
      <c r="Q324" s="14" t="s">
        <v>8315</v>
      </c>
      <c r="R324" s="14" t="s">
        <v>8316</v>
      </c>
      <c r="S324" s="17">
        <v>42093.786840277782</v>
      </c>
    </row>
    <row r="325" spans="1:19" x14ac:dyDescent="0.35">
      <c r="A325" s="14">
        <v>3580</v>
      </c>
      <c r="B325" s="14" t="s">
        <v>3579</v>
      </c>
      <c r="C325" s="14" t="s">
        <v>7690</v>
      </c>
      <c r="D325" s="15">
        <v>900</v>
      </c>
      <c r="E325" s="16">
        <v>1025</v>
      </c>
      <c r="F325" s="14" t="s">
        <v>8218</v>
      </c>
      <c r="G325" s="14" t="s">
        <v>8223</v>
      </c>
      <c r="H325" s="14" t="s">
        <v>8245</v>
      </c>
      <c r="I325" s="14">
        <v>1425185940</v>
      </c>
      <c r="J325" s="14">
        <v>1421900022</v>
      </c>
      <c r="K325" s="14" t="b">
        <v>0</v>
      </c>
      <c r="L325" s="14">
        <v>27</v>
      </c>
      <c r="M325" s="14" t="b">
        <v>1</v>
      </c>
      <c r="N325" s="14" t="s">
        <v>8269</v>
      </c>
      <c r="O325" s="14">
        <v>114</v>
      </c>
      <c r="P325" s="14">
        <v>37.96</v>
      </c>
      <c r="Q325" s="14" t="s">
        <v>8315</v>
      </c>
      <c r="R325" s="14" t="s">
        <v>8316</v>
      </c>
      <c r="S325" s="17">
        <v>42026.176180555558</v>
      </c>
    </row>
    <row r="326" spans="1:19" x14ac:dyDescent="0.35">
      <c r="A326" s="14">
        <v>3582</v>
      </c>
      <c r="B326" s="14" t="s">
        <v>3581</v>
      </c>
      <c r="C326" s="14" t="s">
        <v>7692</v>
      </c>
      <c r="D326" s="15">
        <v>1000</v>
      </c>
      <c r="E326" s="16">
        <v>2870</v>
      </c>
      <c r="F326" s="14" t="s">
        <v>8218</v>
      </c>
      <c r="G326" s="14" t="s">
        <v>8223</v>
      </c>
      <c r="H326" s="14" t="s">
        <v>8245</v>
      </c>
      <c r="I326" s="14">
        <v>1459822682</v>
      </c>
      <c r="J326" s="14">
        <v>1458613082</v>
      </c>
      <c r="K326" s="14" t="b">
        <v>0</v>
      </c>
      <c r="L326" s="14">
        <v>49</v>
      </c>
      <c r="M326" s="14" t="b">
        <v>1</v>
      </c>
      <c r="N326" s="14" t="s">
        <v>8269</v>
      </c>
      <c r="O326" s="14">
        <v>287</v>
      </c>
      <c r="P326" s="14">
        <v>58.57</v>
      </c>
      <c r="Q326" s="14" t="s">
        <v>8315</v>
      </c>
      <c r="R326" s="14" t="s">
        <v>8316</v>
      </c>
      <c r="S326" s="17">
        <v>42451.095856481479</v>
      </c>
    </row>
    <row r="327" spans="1:19" x14ac:dyDescent="0.35">
      <c r="A327" s="14">
        <v>3583</v>
      </c>
      <c r="B327" s="14" t="s">
        <v>3582</v>
      </c>
      <c r="C327" s="14" t="s">
        <v>7693</v>
      </c>
      <c r="D327" s="15">
        <v>3000</v>
      </c>
      <c r="E327" s="16">
        <v>3255</v>
      </c>
      <c r="F327" s="14" t="s">
        <v>8218</v>
      </c>
      <c r="G327" s="14" t="s">
        <v>8223</v>
      </c>
      <c r="H327" s="14" t="s">
        <v>8245</v>
      </c>
      <c r="I327" s="14">
        <v>1460970805</v>
      </c>
      <c r="J327" s="14">
        <v>1455790405</v>
      </c>
      <c r="K327" s="14" t="b">
        <v>0</v>
      </c>
      <c r="L327" s="14">
        <v>24</v>
      </c>
      <c r="M327" s="14" t="b">
        <v>1</v>
      </c>
      <c r="N327" s="14" t="s">
        <v>8269</v>
      </c>
      <c r="O327" s="14">
        <v>109</v>
      </c>
      <c r="P327" s="14">
        <v>135.63</v>
      </c>
      <c r="Q327" s="14" t="s">
        <v>8315</v>
      </c>
      <c r="R327" s="14" t="s">
        <v>8316</v>
      </c>
      <c r="S327" s="17">
        <v>42418.425983796296</v>
      </c>
    </row>
    <row r="328" spans="1:19" x14ac:dyDescent="0.35">
      <c r="A328" s="14">
        <v>3585</v>
      </c>
      <c r="B328" s="14" t="s">
        <v>3584</v>
      </c>
      <c r="C328" s="14" t="s">
        <v>7695</v>
      </c>
      <c r="D328" s="15">
        <v>3400</v>
      </c>
      <c r="E328" s="16">
        <v>4050</v>
      </c>
      <c r="F328" s="14" t="s">
        <v>8218</v>
      </c>
      <c r="G328" s="14" t="s">
        <v>8223</v>
      </c>
      <c r="H328" s="14" t="s">
        <v>8245</v>
      </c>
      <c r="I328" s="14">
        <v>1419181890</v>
      </c>
      <c r="J328" s="14">
        <v>1416589890</v>
      </c>
      <c r="K328" s="14" t="b">
        <v>0</v>
      </c>
      <c r="L328" s="14">
        <v>23</v>
      </c>
      <c r="M328" s="14" t="b">
        <v>1</v>
      </c>
      <c r="N328" s="14" t="s">
        <v>8269</v>
      </c>
      <c r="O328" s="14">
        <v>119</v>
      </c>
      <c r="P328" s="14">
        <v>176.09</v>
      </c>
      <c r="Q328" s="14" t="s">
        <v>8315</v>
      </c>
      <c r="R328" s="14" t="s">
        <v>8316</v>
      </c>
      <c r="S328" s="17">
        <v>41964.716319444444</v>
      </c>
    </row>
    <row r="329" spans="1:19" x14ac:dyDescent="0.35">
      <c r="A329" s="14">
        <v>3586</v>
      </c>
      <c r="B329" s="14" t="s">
        <v>3585</v>
      </c>
      <c r="C329" s="14" t="s">
        <v>7696</v>
      </c>
      <c r="D329" s="15">
        <v>7500</v>
      </c>
      <c r="E329" s="16">
        <v>8207</v>
      </c>
      <c r="F329" s="14" t="s">
        <v>8218</v>
      </c>
      <c r="G329" s="14" t="s">
        <v>8223</v>
      </c>
      <c r="H329" s="14" t="s">
        <v>8245</v>
      </c>
      <c r="I329" s="14">
        <v>1474649070</v>
      </c>
      <c r="J329" s="14">
        <v>1469465070</v>
      </c>
      <c r="K329" s="14" t="b">
        <v>0</v>
      </c>
      <c r="L329" s="14">
        <v>54</v>
      </c>
      <c r="M329" s="14" t="b">
        <v>1</v>
      </c>
      <c r="N329" s="14" t="s">
        <v>8269</v>
      </c>
      <c r="O329" s="14">
        <v>109</v>
      </c>
      <c r="P329" s="14">
        <v>151.97999999999999</v>
      </c>
      <c r="Q329" s="14" t="s">
        <v>8315</v>
      </c>
      <c r="R329" s="14" t="s">
        <v>8316</v>
      </c>
      <c r="S329" s="17">
        <v>42576.697569444441</v>
      </c>
    </row>
    <row r="330" spans="1:19" x14ac:dyDescent="0.35">
      <c r="A330" s="14">
        <v>3589</v>
      </c>
      <c r="B330" s="14" t="s">
        <v>3588</v>
      </c>
      <c r="C330" s="14" t="s">
        <v>7699</v>
      </c>
      <c r="D330" s="15">
        <v>4000</v>
      </c>
      <c r="E330" s="16">
        <v>5100</v>
      </c>
      <c r="F330" s="14" t="s">
        <v>8218</v>
      </c>
      <c r="G330" s="14" t="s">
        <v>8223</v>
      </c>
      <c r="H330" s="14" t="s">
        <v>8245</v>
      </c>
      <c r="I330" s="14">
        <v>1432654347</v>
      </c>
      <c r="J330" s="14">
        <v>1430494347</v>
      </c>
      <c r="K330" s="14" t="b">
        <v>0</v>
      </c>
      <c r="L330" s="14">
        <v>62</v>
      </c>
      <c r="M330" s="14" t="b">
        <v>1</v>
      </c>
      <c r="N330" s="14" t="s">
        <v>8269</v>
      </c>
      <c r="O330" s="14">
        <v>128</v>
      </c>
      <c r="P330" s="14">
        <v>82.26</v>
      </c>
      <c r="Q330" s="14" t="s">
        <v>8315</v>
      </c>
      <c r="R330" s="14" t="s">
        <v>8316</v>
      </c>
      <c r="S330" s="17">
        <v>42125.647534722222</v>
      </c>
    </row>
    <row r="331" spans="1:19" x14ac:dyDescent="0.35">
      <c r="A331" s="14">
        <v>3591</v>
      </c>
      <c r="B331" s="14" t="s">
        <v>3590</v>
      </c>
      <c r="C331" s="14" t="s">
        <v>7701</v>
      </c>
      <c r="D331" s="15">
        <v>700</v>
      </c>
      <c r="E331" s="16">
        <v>1225</v>
      </c>
      <c r="F331" s="14" t="s">
        <v>8218</v>
      </c>
      <c r="G331" s="14" t="s">
        <v>8223</v>
      </c>
      <c r="H331" s="14" t="s">
        <v>8245</v>
      </c>
      <c r="I331" s="14">
        <v>1422075540</v>
      </c>
      <c r="J331" s="14">
        <v>1419979544</v>
      </c>
      <c r="K331" s="14" t="b">
        <v>0</v>
      </c>
      <c r="L331" s="14">
        <v>18</v>
      </c>
      <c r="M331" s="14" t="b">
        <v>1</v>
      </c>
      <c r="N331" s="14" t="s">
        <v>8269</v>
      </c>
      <c r="O331" s="14">
        <v>175</v>
      </c>
      <c r="P331" s="14">
        <v>68.06</v>
      </c>
      <c r="Q331" s="14" t="s">
        <v>8315</v>
      </c>
      <c r="R331" s="14" t="s">
        <v>8316</v>
      </c>
      <c r="S331" s="17">
        <v>42003.948425925926</v>
      </c>
    </row>
    <row r="332" spans="1:19" x14ac:dyDescent="0.35">
      <c r="A332" s="14">
        <v>3592</v>
      </c>
      <c r="B332" s="14" t="s">
        <v>3591</v>
      </c>
      <c r="C332" s="14" t="s">
        <v>7702</v>
      </c>
      <c r="D332" s="15">
        <v>2000</v>
      </c>
      <c r="E332" s="16">
        <v>2545</v>
      </c>
      <c r="F332" s="14" t="s">
        <v>8218</v>
      </c>
      <c r="G332" s="14" t="s">
        <v>8223</v>
      </c>
      <c r="H332" s="14" t="s">
        <v>8245</v>
      </c>
      <c r="I332" s="14">
        <v>1423630740</v>
      </c>
      <c r="J332" s="14">
        <v>1418673307</v>
      </c>
      <c r="K332" s="14" t="b">
        <v>0</v>
      </c>
      <c r="L332" s="14">
        <v>35</v>
      </c>
      <c r="M332" s="14" t="b">
        <v>1</v>
      </c>
      <c r="N332" s="14" t="s">
        <v>8269</v>
      </c>
      <c r="O332" s="14">
        <v>127</v>
      </c>
      <c r="P332" s="14">
        <v>72.709999999999994</v>
      </c>
      <c r="Q332" s="14" t="s">
        <v>8315</v>
      </c>
      <c r="R332" s="14" t="s">
        <v>8316</v>
      </c>
      <c r="S332" s="17">
        <v>41988.829942129625</v>
      </c>
    </row>
    <row r="333" spans="1:19" x14ac:dyDescent="0.35">
      <c r="A333" s="14">
        <v>3593</v>
      </c>
      <c r="B333" s="14" t="s">
        <v>3592</v>
      </c>
      <c r="C333" s="14" t="s">
        <v>7703</v>
      </c>
      <c r="D333" s="15">
        <v>3000</v>
      </c>
      <c r="E333" s="16">
        <v>3319</v>
      </c>
      <c r="F333" s="14" t="s">
        <v>8218</v>
      </c>
      <c r="G333" s="14" t="s">
        <v>8223</v>
      </c>
      <c r="H333" s="14" t="s">
        <v>8245</v>
      </c>
      <c r="I333" s="14">
        <v>1420489560</v>
      </c>
      <c r="J333" s="14">
        <v>1417469639</v>
      </c>
      <c r="K333" s="14" t="b">
        <v>0</v>
      </c>
      <c r="L333" s="14">
        <v>43</v>
      </c>
      <c r="M333" s="14" t="b">
        <v>1</v>
      </c>
      <c r="N333" s="14" t="s">
        <v>8269</v>
      </c>
      <c r="O333" s="14">
        <v>111</v>
      </c>
      <c r="P333" s="14">
        <v>77.19</v>
      </c>
      <c r="Q333" s="14" t="s">
        <v>8315</v>
      </c>
      <c r="R333" s="14" t="s">
        <v>8316</v>
      </c>
      <c r="S333" s="17">
        <v>41974.898599537039</v>
      </c>
    </row>
    <row r="334" spans="1:19" x14ac:dyDescent="0.35">
      <c r="A334" s="14">
        <v>3594</v>
      </c>
      <c r="B334" s="14" t="s">
        <v>3593</v>
      </c>
      <c r="C334" s="14" t="s">
        <v>7704</v>
      </c>
      <c r="D334" s="15">
        <v>1600</v>
      </c>
      <c r="E334" s="16">
        <v>2015</v>
      </c>
      <c r="F334" s="14" t="s">
        <v>8218</v>
      </c>
      <c r="G334" s="14" t="s">
        <v>8223</v>
      </c>
      <c r="H334" s="14" t="s">
        <v>8245</v>
      </c>
      <c r="I334" s="14">
        <v>1472952982</v>
      </c>
      <c r="J334" s="14">
        <v>1470792982</v>
      </c>
      <c r="K334" s="14" t="b">
        <v>0</v>
      </c>
      <c r="L334" s="14">
        <v>36</v>
      </c>
      <c r="M334" s="14" t="b">
        <v>1</v>
      </c>
      <c r="N334" s="14" t="s">
        <v>8269</v>
      </c>
      <c r="O334" s="14">
        <v>126</v>
      </c>
      <c r="P334" s="14">
        <v>55.97</v>
      </c>
      <c r="Q334" s="14" t="s">
        <v>8315</v>
      </c>
      <c r="R334" s="14" t="s">
        <v>8316</v>
      </c>
      <c r="S334" s="17">
        <v>42592.066921296297</v>
      </c>
    </row>
    <row r="335" spans="1:19" x14ac:dyDescent="0.35">
      <c r="A335" s="14">
        <v>3595</v>
      </c>
      <c r="B335" s="14" t="s">
        <v>3594</v>
      </c>
      <c r="C335" s="14" t="s">
        <v>7705</v>
      </c>
      <c r="D335" s="15">
        <v>2600</v>
      </c>
      <c r="E335" s="16">
        <v>3081</v>
      </c>
      <c r="F335" s="14" t="s">
        <v>8218</v>
      </c>
      <c r="G335" s="14" t="s">
        <v>8223</v>
      </c>
      <c r="H335" s="14" t="s">
        <v>8245</v>
      </c>
      <c r="I335" s="14">
        <v>1426229940</v>
      </c>
      <c r="J335" s="14">
        <v>1423959123</v>
      </c>
      <c r="K335" s="14" t="b">
        <v>0</v>
      </c>
      <c r="L335" s="14">
        <v>62</v>
      </c>
      <c r="M335" s="14" t="b">
        <v>1</v>
      </c>
      <c r="N335" s="14" t="s">
        <v>8269</v>
      </c>
      <c r="O335" s="14">
        <v>119</v>
      </c>
      <c r="P335" s="14">
        <v>49.69</v>
      </c>
      <c r="Q335" s="14" t="s">
        <v>8315</v>
      </c>
      <c r="R335" s="14" t="s">
        <v>8316</v>
      </c>
      <c r="S335" s="17">
        <v>42050.008368055554</v>
      </c>
    </row>
    <row r="336" spans="1:19" x14ac:dyDescent="0.35">
      <c r="A336" s="14">
        <v>3597</v>
      </c>
      <c r="B336" s="14" t="s">
        <v>3596</v>
      </c>
      <c r="C336" s="14" t="s">
        <v>7707</v>
      </c>
      <c r="D336" s="15">
        <v>2500</v>
      </c>
      <c r="E336" s="16">
        <v>2565</v>
      </c>
      <c r="F336" s="14" t="s">
        <v>8218</v>
      </c>
      <c r="G336" s="14" t="s">
        <v>8223</v>
      </c>
      <c r="H336" s="14" t="s">
        <v>8245</v>
      </c>
      <c r="I336" s="14">
        <v>1456984740</v>
      </c>
      <c r="J336" s="14">
        <v>1455717790</v>
      </c>
      <c r="K336" s="14" t="b">
        <v>0</v>
      </c>
      <c r="L336" s="14">
        <v>33</v>
      </c>
      <c r="M336" s="14" t="b">
        <v>1</v>
      </c>
      <c r="N336" s="14" t="s">
        <v>8269</v>
      </c>
      <c r="O336" s="14">
        <v>103</v>
      </c>
      <c r="P336" s="14">
        <v>77.73</v>
      </c>
      <c r="Q336" s="14" t="s">
        <v>8315</v>
      </c>
      <c r="R336" s="14" t="s">
        <v>8316</v>
      </c>
      <c r="S336" s="17">
        <v>42417.585532407407</v>
      </c>
    </row>
    <row r="337" spans="1:19" x14ac:dyDescent="0.35">
      <c r="A337" s="14">
        <v>3598</v>
      </c>
      <c r="B337" s="14" t="s">
        <v>3597</v>
      </c>
      <c r="C337" s="14" t="s">
        <v>7708</v>
      </c>
      <c r="D337" s="15">
        <v>1000</v>
      </c>
      <c r="E337" s="16">
        <v>1101</v>
      </c>
      <c r="F337" s="14" t="s">
        <v>8218</v>
      </c>
      <c r="G337" s="14" t="s">
        <v>8223</v>
      </c>
      <c r="H337" s="14" t="s">
        <v>8245</v>
      </c>
      <c r="I337" s="14">
        <v>1409720340</v>
      </c>
      <c r="J337" s="14">
        <v>1408129822</v>
      </c>
      <c r="K337" s="14" t="b">
        <v>0</v>
      </c>
      <c r="L337" s="14">
        <v>27</v>
      </c>
      <c r="M337" s="14" t="b">
        <v>1</v>
      </c>
      <c r="N337" s="14" t="s">
        <v>8269</v>
      </c>
      <c r="O337" s="14">
        <v>110</v>
      </c>
      <c r="P337" s="14">
        <v>40.78</v>
      </c>
      <c r="Q337" s="14" t="s">
        <v>8315</v>
      </c>
      <c r="R337" s="14" t="s">
        <v>8316</v>
      </c>
      <c r="S337" s="17">
        <v>41866.79886574074</v>
      </c>
    </row>
    <row r="338" spans="1:19" x14ac:dyDescent="0.35">
      <c r="A338" s="14">
        <v>3599</v>
      </c>
      <c r="B338" s="14" t="s">
        <v>3598</v>
      </c>
      <c r="C338" s="14" t="s">
        <v>7709</v>
      </c>
      <c r="D338" s="15">
        <v>500</v>
      </c>
      <c r="E338" s="16">
        <v>1010</v>
      </c>
      <c r="F338" s="14" t="s">
        <v>8218</v>
      </c>
      <c r="G338" s="14" t="s">
        <v>8223</v>
      </c>
      <c r="H338" s="14" t="s">
        <v>8245</v>
      </c>
      <c r="I338" s="14">
        <v>1440892800</v>
      </c>
      <c r="J338" s="14">
        <v>1438715077</v>
      </c>
      <c r="K338" s="14" t="b">
        <v>0</v>
      </c>
      <c r="L338" s="14">
        <v>17</v>
      </c>
      <c r="M338" s="14" t="b">
        <v>1</v>
      </c>
      <c r="N338" s="14" t="s">
        <v>8269</v>
      </c>
      <c r="O338" s="14">
        <v>202</v>
      </c>
      <c r="P338" s="14">
        <v>59.41</v>
      </c>
      <c r="Q338" s="14" t="s">
        <v>8315</v>
      </c>
      <c r="R338" s="14" t="s">
        <v>8316</v>
      </c>
      <c r="S338" s="17">
        <v>42220.79487268519</v>
      </c>
    </row>
    <row r="339" spans="1:19" x14ac:dyDescent="0.35">
      <c r="A339" s="14">
        <v>3600</v>
      </c>
      <c r="B339" s="14" t="s">
        <v>3599</v>
      </c>
      <c r="C339" s="14" t="s">
        <v>7710</v>
      </c>
      <c r="D339" s="15">
        <v>10</v>
      </c>
      <c r="E339" s="16">
        <v>13</v>
      </c>
      <c r="F339" s="14" t="s">
        <v>8218</v>
      </c>
      <c r="G339" s="14" t="s">
        <v>8223</v>
      </c>
      <c r="H339" s="14" t="s">
        <v>8245</v>
      </c>
      <c r="I339" s="14">
        <v>1476390164</v>
      </c>
      <c r="J339" s="14">
        <v>1473970964</v>
      </c>
      <c r="K339" s="14" t="b">
        <v>0</v>
      </c>
      <c r="L339" s="14">
        <v>4</v>
      </c>
      <c r="M339" s="14" t="b">
        <v>1</v>
      </c>
      <c r="N339" s="14" t="s">
        <v>8269</v>
      </c>
      <c r="O339" s="14">
        <v>130</v>
      </c>
      <c r="P339" s="14">
        <v>3.25</v>
      </c>
      <c r="Q339" s="14" t="s">
        <v>8315</v>
      </c>
      <c r="R339" s="14" t="s">
        <v>8316</v>
      </c>
      <c r="S339" s="17">
        <v>42628.849120370374</v>
      </c>
    </row>
    <row r="340" spans="1:19" x14ac:dyDescent="0.35">
      <c r="A340" s="14">
        <v>3602</v>
      </c>
      <c r="B340" s="14" t="s">
        <v>3601</v>
      </c>
      <c r="C340" s="14" t="s">
        <v>7712</v>
      </c>
      <c r="D340" s="15">
        <v>4000</v>
      </c>
      <c r="E340" s="16">
        <v>4002</v>
      </c>
      <c r="F340" s="14" t="s">
        <v>8218</v>
      </c>
      <c r="G340" s="14" t="s">
        <v>8223</v>
      </c>
      <c r="H340" s="14" t="s">
        <v>8245</v>
      </c>
      <c r="I340" s="14">
        <v>1463520479</v>
      </c>
      <c r="J340" s="14">
        <v>1458336479</v>
      </c>
      <c r="K340" s="14" t="b">
        <v>0</v>
      </c>
      <c r="L340" s="14">
        <v>49</v>
      </c>
      <c r="M340" s="14" t="b">
        <v>1</v>
      </c>
      <c r="N340" s="14" t="s">
        <v>8269</v>
      </c>
      <c r="O340" s="14">
        <v>100</v>
      </c>
      <c r="P340" s="14">
        <v>81.67</v>
      </c>
      <c r="Q340" s="14" t="s">
        <v>8315</v>
      </c>
      <c r="R340" s="14" t="s">
        <v>8316</v>
      </c>
      <c r="S340" s="17">
        <v>42447.894432870366</v>
      </c>
    </row>
    <row r="341" spans="1:19" x14ac:dyDescent="0.35">
      <c r="A341" s="14">
        <v>3603</v>
      </c>
      <c r="B341" s="14" t="s">
        <v>3602</v>
      </c>
      <c r="C341" s="14" t="s">
        <v>7713</v>
      </c>
      <c r="D341" s="15">
        <v>1500</v>
      </c>
      <c r="E341" s="16">
        <v>2560</v>
      </c>
      <c r="F341" s="14" t="s">
        <v>8218</v>
      </c>
      <c r="G341" s="14" t="s">
        <v>8223</v>
      </c>
      <c r="H341" s="14" t="s">
        <v>8245</v>
      </c>
      <c r="I341" s="14">
        <v>1446759880</v>
      </c>
      <c r="J341" s="14">
        <v>1444164280</v>
      </c>
      <c r="K341" s="14" t="b">
        <v>0</v>
      </c>
      <c r="L341" s="14">
        <v>57</v>
      </c>
      <c r="M341" s="14" t="b">
        <v>1</v>
      </c>
      <c r="N341" s="14" t="s">
        <v>8269</v>
      </c>
      <c r="O341" s="14">
        <v>171</v>
      </c>
      <c r="P341" s="14">
        <v>44.91</v>
      </c>
      <c r="Q341" s="14" t="s">
        <v>8315</v>
      </c>
      <c r="R341" s="14" t="s">
        <v>8316</v>
      </c>
      <c r="S341" s="17">
        <v>42283.864351851851</v>
      </c>
    </row>
    <row r="342" spans="1:19" x14ac:dyDescent="0.35">
      <c r="A342" s="14">
        <v>3604</v>
      </c>
      <c r="B342" s="14" t="s">
        <v>3603</v>
      </c>
      <c r="C342" s="14" t="s">
        <v>7714</v>
      </c>
      <c r="D342" s="15">
        <v>3000</v>
      </c>
      <c r="E342" s="16">
        <v>3385</v>
      </c>
      <c r="F342" s="14" t="s">
        <v>8218</v>
      </c>
      <c r="G342" s="14" t="s">
        <v>8223</v>
      </c>
      <c r="H342" s="14" t="s">
        <v>8245</v>
      </c>
      <c r="I342" s="14">
        <v>1461913140</v>
      </c>
      <c r="J342" s="14">
        <v>1461370956</v>
      </c>
      <c r="K342" s="14" t="b">
        <v>0</v>
      </c>
      <c r="L342" s="14">
        <v>69</v>
      </c>
      <c r="M342" s="14" t="b">
        <v>1</v>
      </c>
      <c r="N342" s="14" t="s">
        <v>8269</v>
      </c>
      <c r="O342" s="14">
        <v>113</v>
      </c>
      <c r="P342" s="14">
        <v>49.06</v>
      </c>
      <c r="Q342" s="14" t="s">
        <v>8315</v>
      </c>
      <c r="R342" s="14" t="s">
        <v>8316</v>
      </c>
      <c r="S342" s="17">
        <v>42483.015694444446</v>
      </c>
    </row>
    <row r="343" spans="1:19" x14ac:dyDescent="0.35">
      <c r="A343" s="14">
        <v>3613</v>
      </c>
      <c r="B343" s="14" t="s">
        <v>3612</v>
      </c>
      <c r="C343" s="14" t="s">
        <v>7723</v>
      </c>
      <c r="D343" s="15">
        <v>1250</v>
      </c>
      <c r="E343" s="16">
        <v>1250</v>
      </c>
      <c r="F343" s="14" t="s">
        <v>8218</v>
      </c>
      <c r="G343" s="14" t="s">
        <v>8223</v>
      </c>
      <c r="H343" s="14" t="s">
        <v>8245</v>
      </c>
      <c r="I343" s="14">
        <v>1403964574</v>
      </c>
      <c r="J343" s="14">
        <v>1401372574</v>
      </c>
      <c r="K343" s="14" t="b">
        <v>0</v>
      </c>
      <c r="L343" s="14">
        <v>20</v>
      </c>
      <c r="M343" s="14" t="b">
        <v>1</v>
      </c>
      <c r="N343" s="14" t="s">
        <v>8269</v>
      </c>
      <c r="O343" s="14">
        <v>100</v>
      </c>
      <c r="P343" s="14">
        <v>62.5</v>
      </c>
      <c r="Q343" s="14" t="s">
        <v>8315</v>
      </c>
      <c r="R343" s="14" t="s">
        <v>8316</v>
      </c>
      <c r="S343" s="17">
        <v>41788.58997685185</v>
      </c>
    </row>
    <row r="344" spans="1:19" x14ac:dyDescent="0.35">
      <c r="A344" s="14">
        <v>3614</v>
      </c>
      <c r="B344" s="14" t="s">
        <v>3439</v>
      </c>
      <c r="C344" s="14" t="s">
        <v>7724</v>
      </c>
      <c r="D344" s="15">
        <v>2500</v>
      </c>
      <c r="E344" s="16">
        <v>2520</v>
      </c>
      <c r="F344" s="14" t="s">
        <v>8218</v>
      </c>
      <c r="G344" s="14" t="s">
        <v>8223</v>
      </c>
      <c r="H344" s="14" t="s">
        <v>8245</v>
      </c>
      <c r="I344" s="14">
        <v>1434675616</v>
      </c>
      <c r="J344" s="14">
        <v>1432083616</v>
      </c>
      <c r="K344" s="14" t="b">
        <v>0</v>
      </c>
      <c r="L344" s="14">
        <v>71</v>
      </c>
      <c r="M344" s="14" t="b">
        <v>1</v>
      </c>
      <c r="N344" s="14" t="s">
        <v>8269</v>
      </c>
      <c r="O344" s="14">
        <v>101</v>
      </c>
      <c r="P344" s="14">
        <v>35.49</v>
      </c>
      <c r="Q344" s="14" t="s">
        <v>8315</v>
      </c>
      <c r="R344" s="14" t="s">
        <v>8316</v>
      </c>
      <c r="S344" s="17">
        <v>42144.041851851856</v>
      </c>
    </row>
    <row r="345" spans="1:19" x14ac:dyDescent="0.35">
      <c r="A345" s="14">
        <v>3619</v>
      </c>
      <c r="B345" s="14" t="s">
        <v>3617</v>
      </c>
      <c r="C345" s="14" t="s">
        <v>7729</v>
      </c>
      <c r="D345" s="15">
        <v>1000</v>
      </c>
      <c r="E345" s="16">
        <v>1130</v>
      </c>
      <c r="F345" s="14" t="s">
        <v>8218</v>
      </c>
      <c r="G345" s="14" t="s">
        <v>8223</v>
      </c>
      <c r="H345" s="14" t="s">
        <v>8245</v>
      </c>
      <c r="I345" s="14">
        <v>1479592800</v>
      </c>
      <c r="J345" s="14">
        <v>1476760226</v>
      </c>
      <c r="K345" s="14" t="b">
        <v>0</v>
      </c>
      <c r="L345" s="14">
        <v>17</v>
      </c>
      <c r="M345" s="14" t="b">
        <v>1</v>
      </c>
      <c r="N345" s="14" t="s">
        <v>8269</v>
      </c>
      <c r="O345" s="14">
        <v>113</v>
      </c>
      <c r="P345" s="14">
        <v>66.47</v>
      </c>
      <c r="Q345" s="14" t="s">
        <v>8315</v>
      </c>
      <c r="R345" s="14" t="s">
        <v>8316</v>
      </c>
      <c r="S345" s="17">
        <v>42661.132245370376</v>
      </c>
    </row>
    <row r="346" spans="1:19" x14ac:dyDescent="0.35">
      <c r="A346" s="14">
        <v>3620</v>
      </c>
      <c r="B346" s="14" t="s">
        <v>3618</v>
      </c>
      <c r="C346" s="14" t="s">
        <v>7730</v>
      </c>
      <c r="D346" s="15">
        <v>10500</v>
      </c>
      <c r="E346" s="16">
        <v>11045</v>
      </c>
      <c r="F346" s="14" t="s">
        <v>8218</v>
      </c>
      <c r="G346" s="14" t="s">
        <v>8223</v>
      </c>
      <c r="H346" s="14" t="s">
        <v>8245</v>
      </c>
      <c r="I346" s="14">
        <v>1425528000</v>
      </c>
      <c r="J346" s="14">
        <v>1422916261</v>
      </c>
      <c r="K346" s="14" t="b">
        <v>0</v>
      </c>
      <c r="L346" s="14">
        <v>197</v>
      </c>
      <c r="M346" s="14" t="b">
        <v>1</v>
      </c>
      <c r="N346" s="14" t="s">
        <v>8269</v>
      </c>
      <c r="O346" s="14">
        <v>105</v>
      </c>
      <c r="P346" s="14">
        <v>56.07</v>
      </c>
      <c r="Q346" s="14" t="s">
        <v>8315</v>
      </c>
      <c r="R346" s="14" t="s">
        <v>8316</v>
      </c>
      <c r="S346" s="17">
        <v>42037.938206018516</v>
      </c>
    </row>
    <row r="347" spans="1:19" x14ac:dyDescent="0.35">
      <c r="A347" s="14">
        <v>3621</v>
      </c>
      <c r="B347" s="14" t="s">
        <v>3619</v>
      </c>
      <c r="C347" s="14" t="s">
        <v>7731</v>
      </c>
      <c r="D347" s="15">
        <v>3000</v>
      </c>
      <c r="E347" s="16">
        <v>3292</v>
      </c>
      <c r="F347" s="14" t="s">
        <v>8218</v>
      </c>
      <c r="G347" s="14" t="s">
        <v>8223</v>
      </c>
      <c r="H347" s="14" t="s">
        <v>8245</v>
      </c>
      <c r="I347" s="14">
        <v>1475269200</v>
      </c>
      <c r="J347" s="14">
        <v>1473200844</v>
      </c>
      <c r="K347" s="14" t="b">
        <v>0</v>
      </c>
      <c r="L347" s="14">
        <v>70</v>
      </c>
      <c r="M347" s="14" t="b">
        <v>1</v>
      </c>
      <c r="N347" s="14" t="s">
        <v>8269</v>
      </c>
      <c r="O347" s="14">
        <v>110</v>
      </c>
      <c r="P347" s="14">
        <v>47.03</v>
      </c>
      <c r="Q347" s="14" t="s">
        <v>8315</v>
      </c>
      <c r="R347" s="14" t="s">
        <v>8316</v>
      </c>
      <c r="S347" s="17">
        <v>42619.935694444444</v>
      </c>
    </row>
    <row r="348" spans="1:19" x14ac:dyDescent="0.35">
      <c r="A348" s="14">
        <v>3622</v>
      </c>
      <c r="B348" s="14" t="s">
        <v>3620</v>
      </c>
      <c r="C348" s="14" t="s">
        <v>7732</v>
      </c>
      <c r="D348" s="15">
        <v>1000</v>
      </c>
      <c r="E348" s="16">
        <v>1000.99</v>
      </c>
      <c r="F348" s="14" t="s">
        <v>8218</v>
      </c>
      <c r="G348" s="14" t="s">
        <v>8223</v>
      </c>
      <c r="H348" s="14" t="s">
        <v>8245</v>
      </c>
      <c r="I348" s="14">
        <v>1411874580</v>
      </c>
      <c r="J348" s="14">
        <v>1409030371</v>
      </c>
      <c r="K348" s="14" t="b">
        <v>0</v>
      </c>
      <c r="L348" s="14">
        <v>21</v>
      </c>
      <c r="M348" s="14" t="b">
        <v>1</v>
      </c>
      <c r="N348" s="14" t="s">
        <v>8269</v>
      </c>
      <c r="O348" s="14">
        <v>100</v>
      </c>
      <c r="P348" s="14">
        <v>47.67</v>
      </c>
      <c r="Q348" s="14" t="s">
        <v>8315</v>
      </c>
      <c r="R348" s="14" t="s">
        <v>8316</v>
      </c>
      <c r="S348" s="17">
        <v>41877.221886574072</v>
      </c>
    </row>
    <row r="349" spans="1:19" x14ac:dyDescent="0.35">
      <c r="A349" s="14">
        <v>3623</v>
      </c>
      <c r="B349" s="14" t="s">
        <v>3621</v>
      </c>
      <c r="C349" s="14" t="s">
        <v>7733</v>
      </c>
      <c r="D349" s="15">
        <v>2500</v>
      </c>
      <c r="E349" s="16">
        <v>3000</v>
      </c>
      <c r="F349" s="14" t="s">
        <v>8218</v>
      </c>
      <c r="G349" s="14" t="s">
        <v>8223</v>
      </c>
      <c r="H349" s="14" t="s">
        <v>8245</v>
      </c>
      <c r="I349" s="14">
        <v>1406358000</v>
      </c>
      <c r="J349" s="14">
        <v>1404841270</v>
      </c>
      <c r="K349" s="14" t="b">
        <v>0</v>
      </c>
      <c r="L349" s="14">
        <v>34</v>
      </c>
      <c r="M349" s="14" t="b">
        <v>1</v>
      </c>
      <c r="N349" s="14" t="s">
        <v>8269</v>
      </c>
      <c r="O349" s="14">
        <v>120</v>
      </c>
      <c r="P349" s="14">
        <v>88.24</v>
      </c>
      <c r="Q349" s="14" t="s">
        <v>8315</v>
      </c>
      <c r="R349" s="14" t="s">
        <v>8316</v>
      </c>
      <c r="S349" s="17">
        <v>41828.736921296295</v>
      </c>
    </row>
    <row r="350" spans="1:19" x14ac:dyDescent="0.35">
      <c r="A350" s="14">
        <v>3624</v>
      </c>
      <c r="B350" s="14" t="s">
        <v>3622</v>
      </c>
      <c r="C350" s="14" t="s">
        <v>7734</v>
      </c>
      <c r="D350" s="15">
        <v>3000</v>
      </c>
      <c r="E350" s="16">
        <v>3148</v>
      </c>
      <c r="F350" s="14" t="s">
        <v>8218</v>
      </c>
      <c r="G350" s="14" t="s">
        <v>8223</v>
      </c>
      <c r="H350" s="14" t="s">
        <v>8245</v>
      </c>
      <c r="I350" s="14">
        <v>1471977290</v>
      </c>
      <c r="J350" s="14">
        <v>1466793290</v>
      </c>
      <c r="K350" s="14" t="b">
        <v>0</v>
      </c>
      <c r="L350" s="14">
        <v>39</v>
      </c>
      <c r="M350" s="14" t="b">
        <v>1</v>
      </c>
      <c r="N350" s="14" t="s">
        <v>8269</v>
      </c>
      <c r="O350" s="14">
        <v>105</v>
      </c>
      <c r="P350" s="14">
        <v>80.72</v>
      </c>
      <c r="Q350" s="14" t="s">
        <v>8315</v>
      </c>
      <c r="R350" s="14" t="s">
        <v>8316</v>
      </c>
      <c r="S350" s="17">
        <v>42545.774189814809</v>
      </c>
    </row>
    <row r="351" spans="1:19" x14ac:dyDescent="0.35">
      <c r="A351" s="14">
        <v>3627</v>
      </c>
      <c r="B351" s="14" t="s">
        <v>3625</v>
      </c>
      <c r="C351" s="14" t="s">
        <v>7737</v>
      </c>
      <c r="D351" s="15">
        <v>2000</v>
      </c>
      <c r="E351" s="16">
        <v>2000</v>
      </c>
      <c r="F351" s="14" t="s">
        <v>8218</v>
      </c>
      <c r="G351" s="14" t="s">
        <v>8223</v>
      </c>
      <c r="H351" s="14" t="s">
        <v>8245</v>
      </c>
      <c r="I351" s="14">
        <v>1463803140</v>
      </c>
      <c r="J351" s="14">
        <v>1459446487</v>
      </c>
      <c r="K351" s="14" t="b">
        <v>0</v>
      </c>
      <c r="L351" s="14">
        <v>29</v>
      </c>
      <c r="M351" s="14" t="b">
        <v>1</v>
      </c>
      <c r="N351" s="14" t="s">
        <v>8269</v>
      </c>
      <c r="O351" s="14">
        <v>100</v>
      </c>
      <c r="P351" s="14">
        <v>68.97</v>
      </c>
      <c r="Q351" s="14" t="s">
        <v>8315</v>
      </c>
      <c r="R351" s="14" t="s">
        <v>8316</v>
      </c>
      <c r="S351" s="17">
        <v>42460.741747685184</v>
      </c>
    </row>
    <row r="352" spans="1:19" x14ac:dyDescent="0.35">
      <c r="A352" s="14">
        <v>3648</v>
      </c>
      <c r="B352" s="14" t="s">
        <v>3646</v>
      </c>
      <c r="C352" s="14" t="s">
        <v>7758</v>
      </c>
      <c r="D352" s="15">
        <v>40000</v>
      </c>
      <c r="E352" s="16">
        <v>40153</v>
      </c>
      <c r="F352" s="14" t="s">
        <v>8218</v>
      </c>
      <c r="G352" s="14" t="s">
        <v>8223</v>
      </c>
      <c r="H352" s="14" t="s">
        <v>8245</v>
      </c>
      <c r="I352" s="14">
        <v>1412492445</v>
      </c>
      <c r="J352" s="14">
        <v>1409900445</v>
      </c>
      <c r="K352" s="14" t="b">
        <v>0</v>
      </c>
      <c r="L352" s="14">
        <v>73</v>
      </c>
      <c r="M352" s="14" t="b">
        <v>1</v>
      </c>
      <c r="N352" s="14" t="s">
        <v>8269</v>
      </c>
      <c r="O352" s="14">
        <v>100</v>
      </c>
      <c r="P352" s="14">
        <v>550.04</v>
      </c>
      <c r="Q352" s="14" t="s">
        <v>8315</v>
      </c>
      <c r="R352" s="14" t="s">
        <v>8316</v>
      </c>
      <c r="S352" s="17">
        <v>41887.292187500003</v>
      </c>
    </row>
    <row r="353" spans="1:19" x14ac:dyDescent="0.35">
      <c r="A353" s="14">
        <v>3651</v>
      </c>
      <c r="B353" s="14" t="s">
        <v>3649</v>
      </c>
      <c r="C353" s="14" t="s">
        <v>7761</v>
      </c>
      <c r="D353" s="15">
        <v>500</v>
      </c>
      <c r="E353" s="16">
        <v>520</v>
      </c>
      <c r="F353" s="14" t="s">
        <v>8218</v>
      </c>
      <c r="G353" s="14" t="s">
        <v>8223</v>
      </c>
      <c r="H353" s="14" t="s">
        <v>8245</v>
      </c>
      <c r="I353" s="14">
        <v>1407686340</v>
      </c>
      <c r="J353" s="14">
        <v>1404833442</v>
      </c>
      <c r="K353" s="14" t="b">
        <v>0</v>
      </c>
      <c r="L353" s="14">
        <v>9</v>
      </c>
      <c r="M353" s="14" t="b">
        <v>1</v>
      </c>
      <c r="N353" s="14" t="s">
        <v>8269</v>
      </c>
      <c r="O353" s="14">
        <v>104</v>
      </c>
      <c r="P353" s="14">
        <v>57.78</v>
      </c>
      <c r="Q353" s="14" t="s">
        <v>8315</v>
      </c>
      <c r="R353" s="14" t="s">
        <v>8316</v>
      </c>
      <c r="S353" s="17">
        <v>41828.646319444444</v>
      </c>
    </row>
    <row r="354" spans="1:19" x14ac:dyDescent="0.35">
      <c r="A354" s="14">
        <v>3655</v>
      </c>
      <c r="B354" s="14" t="s">
        <v>3652</v>
      </c>
      <c r="C354" s="14" t="s">
        <v>7765</v>
      </c>
      <c r="D354" s="15">
        <v>5000</v>
      </c>
      <c r="E354" s="16">
        <v>5813</v>
      </c>
      <c r="F354" s="14" t="s">
        <v>8218</v>
      </c>
      <c r="G354" s="14" t="s">
        <v>8223</v>
      </c>
      <c r="H354" s="14" t="s">
        <v>8245</v>
      </c>
      <c r="I354" s="14">
        <v>1437202740</v>
      </c>
      <c r="J354" s="14">
        <v>1434654998</v>
      </c>
      <c r="K354" s="14" t="b">
        <v>0</v>
      </c>
      <c r="L354" s="14">
        <v>79</v>
      </c>
      <c r="M354" s="14" t="b">
        <v>1</v>
      </c>
      <c r="N354" s="14" t="s">
        <v>8269</v>
      </c>
      <c r="O354" s="14">
        <v>116</v>
      </c>
      <c r="P354" s="14">
        <v>73.58</v>
      </c>
      <c r="Q354" s="14" t="s">
        <v>8315</v>
      </c>
      <c r="R354" s="14" t="s">
        <v>8316</v>
      </c>
      <c r="S354" s="17">
        <v>42173.803217592591</v>
      </c>
    </row>
    <row r="355" spans="1:19" x14ac:dyDescent="0.35">
      <c r="A355" s="14">
        <v>3658</v>
      </c>
      <c r="B355" s="14" t="s">
        <v>3655</v>
      </c>
      <c r="C355" s="14" t="s">
        <v>7768</v>
      </c>
      <c r="D355" s="15">
        <v>1500</v>
      </c>
      <c r="E355" s="16">
        <v>1510</v>
      </c>
      <c r="F355" s="14" t="s">
        <v>8218</v>
      </c>
      <c r="G355" s="14" t="s">
        <v>8223</v>
      </c>
      <c r="H355" s="14" t="s">
        <v>8245</v>
      </c>
      <c r="I355" s="14">
        <v>1404273540</v>
      </c>
      <c r="J355" s="14">
        <v>1400272580</v>
      </c>
      <c r="K355" s="14" t="b">
        <v>0</v>
      </c>
      <c r="L355" s="14">
        <v>20</v>
      </c>
      <c r="M355" s="14" t="b">
        <v>1</v>
      </c>
      <c r="N355" s="14" t="s">
        <v>8269</v>
      </c>
      <c r="O355" s="14">
        <v>101</v>
      </c>
      <c r="P355" s="14">
        <v>75.5</v>
      </c>
      <c r="Q355" s="14" t="s">
        <v>8315</v>
      </c>
      <c r="R355" s="14" t="s">
        <v>8316</v>
      </c>
      <c r="S355" s="17">
        <v>41775.858564814815</v>
      </c>
    </row>
    <row r="356" spans="1:19" x14ac:dyDescent="0.35">
      <c r="A356" s="14">
        <v>3659</v>
      </c>
      <c r="B356" s="14" t="s">
        <v>3656</v>
      </c>
      <c r="C356" s="14" t="s">
        <v>7769</v>
      </c>
      <c r="D356" s="15">
        <v>3000</v>
      </c>
      <c r="E356" s="16">
        <v>3061</v>
      </c>
      <c r="F356" s="14" t="s">
        <v>8218</v>
      </c>
      <c r="G356" s="14" t="s">
        <v>8223</v>
      </c>
      <c r="H356" s="14" t="s">
        <v>8245</v>
      </c>
      <c r="I356" s="14">
        <v>1426775940</v>
      </c>
      <c r="J356" s="14">
        <v>1424414350</v>
      </c>
      <c r="K356" s="14" t="b">
        <v>0</v>
      </c>
      <c r="L356" s="14">
        <v>13</v>
      </c>
      <c r="M356" s="14" t="b">
        <v>1</v>
      </c>
      <c r="N356" s="14" t="s">
        <v>8269</v>
      </c>
      <c r="O356" s="14">
        <v>102</v>
      </c>
      <c r="P356" s="14">
        <v>235.46</v>
      </c>
      <c r="Q356" s="14" t="s">
        <v>8315</v>
      </c>
      <c r="R356" s="14" t="s">
        <v>8316</v>
      </c>
      <c r="S356" s="17">
        <v>42055.277199074073</v>
      </c>
    </row>
    <row r="357" spans="1:19" x14ac:dyDescent="0.35">
      <c r="A357" s="14">
        <v>3661</v>
      </c>
      <c r="B357" s="14" t="s">
        <v>3658</v>
      </c>
      <c r="C357" s="14" t="s">
        <v>7771</v>
      </c>
      <c r="D357" s="15">
        <v>3000</v>
      </c>
      <c r="E357" s="16">
        <v>3330</v>
      </c>
      <c r="F357" s="14" t="s">
        <v>8218</v>
      </c>
      <c r="G357" s="14" t="s">
        <v>8223</v>
      </c>
      <c r="H357" s="14" t="s">
        <v>8245</v>
      </c>
      <c r="I357" s="14">
        <v>1460260800</v>
      </c>
      <c r="J357" s="14">
        <v>1458336672</v>
      </c>
      <c r="K357" s="14" t="b">
        <v>0</v>
      </c>
      <c r="L357" s="14">
        <v>36</v>
      </c>
      <c r="M357" s="14" t="b">
        <v>1</v>
      </c>
      <c r="N357" s="14" t="s">
        <v>8269</v>
      </c>
      <c r="O357" s="14">
        <v>111</v>
      </c>
      <c r="P357" s="14">
        <v>92.5</v>
      </c>
      <c r="Q357" s="14" t="s">
        <v>8315</v>
      </c>
      <c r="R357" s="14" t="s">
        <v>8316</v>
      </c>
      <c r="S357" s="17">
        <v>42447.896666666667</v>
      </c>
    </row>
    <row r="358" spans="1:19" x14ac:dyDescent="0.35">
      <c r="A358" s="14">
        <v>3664</v>
      </c>
      <c r="B358" s="14" t="s">
        <v>3661</v>
      </c>
      <c r="C358" s="14" t="s">
        <v>7774</v>
      </c>
      <c r="D358" s="15">
        <v>800</v>
      </c>
      <c r="E358" s="16">
        <v>875</v>
      </c>
      <c r="F358" s="14" t="s">
        <v>8218</v>
      </c>
      <c r="G358" s="14" t="s">
        <v>8223</v>
      </c>
      <c r="H358" s="14" t="s">
        <v>8245</v>
      </c>
      <c r="I358" s="14">
        <v>1466056689</v>
      </c>
      <c r="J358" s="14">
        <v>1464847089</v>
      </c>
      <c r="K358" s="14" t="b">
        <v>0</v>
      </c>
      <c r="L358" s="14">
        <v>19</v>
      </c>
      <c r="M358" s="14" t="b">
        <v>1</v>
      </c>
      <c r="N358" s="14" t="s">
        <v>8269</v>
      </c>
      <c r="O358" s="14">
        <v>109</v>
      </c>
      <c r="P358" s="14">
        <v>46.05</v>
      </c>
      <c r="Q358" s="14" t="s">
        <v>8315</v>
      </c>
      <c r="R358" s="14" t="s">
        <v>8316</v>
      </c>
      <c r="S358" s="17">
        <v>42523.248715277776</v>
      </c>
    </row>
    <row r="359" spans="1:19" x14ac:dyDescent="0.35">
      <c r="A359" s="14">
        <v>3666</v>
      </c>
      <c r="B359" s="14" t="s">
        <v>3663</v>
      </c>
      <c r="C359" s="14" t="s">
        <v>7776</v>
      </c>
      <c r="D359" s="15">
        <v>1200</v>
      </c>
      <c r="E359" s="16">
        <v>1200</v>
      </c>
      <c r="F359" s="14" t="s">
        <v>8218</v>
      </c>
      <c r="G359" s="14" t="s">
        <v>8223</v>
      </c>
      <c r="H359" s="14" t="s">
        <v>8245</v>
      </c>
      <c r="I359" s="14">
        <v>1406185200</v>
      </c>
      <c r="J359" s="14">
        <v>1404337382</v>
      </c>
      <c r="K359" s="14" t="b">
        <v>0</v>
      </c>
      <c r="L359" s="14">
        <v>38</v>
      </c>
      <c r="M359" s="14" t="b">
        <v>1</v>
      </c>
      <c r="N359" s="14" t="s">
        <v>8269</v>
      </c>
      <c r="O359" s="14">
        <v>100</v>
      </c>
      <c r="P359" s="14">
        <v>31.58</v>
      </c>
      <c r="Q359" s="14" t="s">
        <v>8315</v>
      </c>
      <c r="R359" s="14" t="s">
        <v>8316</v>
      </c>
      <c r="S359" s="17">
        <v>41822.90488425926</v>
      </c>
    </row>
    <row r="360" spans="1:19" x14ac:dyDescent="0.35">
      <c r="A360" s="14">
        <v>3668</v>
      </c>
      <c r="B360" s="14" t="s">
        <v>3665</v>
      </c>
      <c r="C360" s="14" t="s">
        <v>7778</v>
      </c>
      <c r="D360" s="15">
        <v>1000</v>
      </c>
      <c r="E360" s="16">
        <v>1035</v>
      </c>
      <c r="F360" s="14" t="s">
        <v>8218</v>
      </c>
      <c r="G360" s="14" t="s">
        <v>8223</v>
      </c>
      <c r="H360" s="14" t="s">
        <v>8245</v>
      </c>
      <c r="I360" s="14">
        <v>1437676380</v>
      </c>
      <c r="J360" s="14">
        <v>1435670452</v>
      </c>
      <c r="K360" s="14" t="b">
        <v>0</v>
      </c>
      <c r="L360" s="14">
        <v>28</v>
      </c>
      <c r="M360" s="14" t="b">
        <v>1</v>
      </c>
      <c r="N360" s="14" t="s">
        <v>8269</v>
      </c>
      <c r="O360" s="14">
        <v>104</v>
      </c>
      <c r="P360" s="14">
        <v>36.96</v>
      </c>
      <c r="Q360" s="14" t="s">
        <v>8315</v>
      </c>
      <c r="R360" s="14" t="s">
        <v>8316</v>
      </c>
      <c r="S360" s="17">
        <v>42185.556157407409</v>
      </c>
    </row>
    <row r="361" spans="1:19" x14ac:dyDescent="0.35">
      <c r="A361" s="14">
        <v>3671</v>
      </c>
      <c r="B361" s="14" t="s">
        <v>3668</v>
      </c>
      <c r="C361" s="14" t="s">
        <v>7781</v>
      </c>
      <c r="D361" s="15">
        <v>3500</v>
      </c>
      <c r="E361" s="16">
        <v>3530</v>
      </c>
      <c r="F361" s="14" t="s">
        <v>8218</v>
      </c>
      <c r="G361" s="14" t="s">
        <v>8223</v>
      </c>
      <c r="H361" s="14" t="s">
        <v>8245</v>
      </c>
      <c r="I361" s="14">
        <v>1405915140</v>
      </c>
      <c r="J361" s="14">
        <v>1404140667</v>
      </c>
      <c r="K361" s="14" t="b">
        <v>0</v>
      </c>
      <c r="L361" s="14">
        <v>40</v>
      </c>
      <c r="M361" s="14" t="b">
        <v>1</v>
      </c>
      <c r="N361" s="14" t="s">
        <v>8269</v>
      </c>
      <c r="O361" s="14">
        <v>101</v>
      </c>
      <c r="P361" s="14">
        <v>88.25</v>
      </c>
      <c r="Q361" s="14" t="s">
        <v>8315</v>
      </c>
      <c r="R361" s="14" t="s">
        <v>8316</v>
      </c>
      <c r="S361" s="17">
        <v>41820.62809027778</v>
      </c>
    </row>
    <row r="362" spans="1:19" x14ac:dyDescent="0.35">
      <c r="A362" s="14">
        <v>3676</v>
      </c>
      <c r="B362" s="14" t="s">
        <v>3673</v>
      </c>
      <c r="C362" s="14" t="s">
        <v>7786</v>
      </c>
      <c r="D362" s="15">
        <v>800</v>
      </c>
      <c r="E362" s="16">
        <v>1030</v>
      </c>
      <c r="F362" s="14" t="s">
        <v>8218</v>
      </c>
      <c r="G362" s="14" t="s">
        <v>8223</v>
      </c>
      <c r="H362" s="14" t="s">
        <v>8245</v>
      </c>
      <c r="I362" s="14">
        <v>1410550484</v>
      </c>
      <c r="J362" s="14">
        <v>1408995284</v>
      </c>
      <c r="K362" s="14" t="b">
        <v>0</v>
      </c>
      <c r="L362" s="14">
        <v>16</v>
      </c>
      <c r="M362" s="14" t="b">
        <v>1</v>
      </c>
      <c r="N362" s="14" t="s">
        <v>8269</v>
      </c>
      <c r="O362" s="14">
        <v>129</v>
      </c>
      <c r="P362" s="14">
        <v>64.38</v>
      </c>
      <c r="Q362" s="14" t="s">
        <v>8315</v>
      </c>
      <c r="R362" s="14" t="s">
        <v>8316</v>
      </c>
      <c r="S362" s="17">
        <v>41876.815787037034</v>
      </c>
    </row>
    <row r="363" spans="1:19" x14ac:dyDescent="0.35">
      <c r="A363" s="14">
        <v>3677</v>
      </c>
      <c r="B363" s="14" t="s">
        <v>3674</v>
      </c>
      <c r="C363" s="14" t="s">
        <v>7787</v>
      </c>
      <c r="D363" s="15">
        <v>12000</v>
      </c>
      <c r="E363" s="16">
        <v>12348.5</v>
      </c>
      <c r="F363" s="14" t="s">
        <v>8218</v>
      </c>
      <c r="G363" s="14" t="s">
        <v>8223</v>
      </c>
      <c r="H363" s="14" t="s">
        <v>8245</v>
      </c>
      <c r="I363" s="14">
        <v>1404359940</v>
      </c>
      <c r="J363" s="14">
        <v>1402580818</v>
      </c>
      <c r="K363" s="14" t="b">
        <v>0</v>
      </c>
      <c r="L363" s="14">
        <v>199</v>
      </c>
      <c r="M363" s="14" t="b">
        <v>1</v>
      </c>
      <c r="N363" s="14" t="s">
        <v>8269</v>
      </c>
      <c r="O363" s="14">
        <v>103</v>
      </c>
      <c r="P363" s="14">
        <v>62.05</v>
      </c>
      <c r="Q363" s="14" t="s">
        <v>8315</v>
      </c>
      <c r="R363" s="14" t="s">
        <v>8316</v>
      </c>
      <c r="S363" s="17">
        <v>41802.574282407404</v>
      </c>
    </row>
    <row r="364" spans="1:19" x14ac:dyDescent="0.35">
      <c r="A364" s="14">
        <v>3679</v>
      </c>
      <c r="B364" s="14" t="s">
        <v>3676</v>
      </c>
      <c r="C364" s="14" t="s">
        <v>7789</v>
      </c>
      <c r="D364" s="15">
        <v>2000</v>
      </c>
      <c r="E364" s="16">
        <v>2202</v>
      </c>
      <c r="F364" s="14" t="s">
        <v>8218</v>
      </c>
      <c r="G364" s="14" t="s">
        <v>8223</v>
      </c>
      <c r="H364" s="14" t="s">
        <v>8245</v>
      </c>
      <c r="I364" s="14">
        <v>1404190740</v>
      </c>
      <c r="J364" s="14">
        <v>1401214581</v>
      </c>
      <c r="K364" s="14" t="b">
        <v>0</v>
      </c>
      <c r="L364" s="14">
        <v>30</v>
      </c>
      <c r="M364" s="14" t="b">
        <v>1</v>
      </c>
      <c r="N364" s="14" t="s">
        <v>8269</v>
      </c>
      <c r="O364" s="14">
        <v>110</v>
      </c>
      <c r="P364" s="14">
        <v>73.400000000000006</v>
      </c>
      <c r="Q364" s="14" t="s">
        <v>8315</v>
      </c>
      <c r="R364" s="14" t="s">
        <v>8316</v>
      </c>
      <c r="S364" s="17">
        <v>41786.761354166665</v>
      </c>
    </row>
    <row r="365" spans="1:19" x14ac:dyDescent="0.35">
      <c r="A365" s="14">
        <v>3680</v>
      </c>
      <c r="B365" s="14" t="s">
        <v>3677</v>
      </c>
      <c r="C365" s="14" t="s">
        <v>7790</v>
      </c>
      <c r="D365" s="15">
        <v>3000</v>
      </c>
      <c r="E365" s="16">
        <v>3383</v>
      </c>
      <c r="F365" s="14" t="s">
        <v>8218</v>
      </c>
      <c r="G365" s="14" t="s">
        <v>8223</v>
      </c>
      <c r="H365" s="14" t="s">
        <v>8245</v>
      </c>
      <c r="I365" s="14">
        <v>1475664834</v>
      </c>
      <c r="J365" s="14">
        <v>1473850434</v>
      </c>
      <c r="K365" s="14" t="b">
        <v>0</v>
      </c>
      <c r="L365" s="14">
        <v>34</v>
      </c>
      <c r="M365" s="14" t="b">
        <v>1</v>
      </c>
      <c r="N365" s="14" t="s">
        <v>8269</v>
      </c>
      <c r="O365" s="14">
        <v>113</v>
      </c>
      <c r="P365" s="14">
        <v>99.5</v>
      </c>
      <c r="Q365" s="14" t="s">
        <v>8315</v>
      </c>
      <c r="R365" s="14" t="s">
        <v>8316</v>
      </c>
      <c r="S365" s="17">
        <v>42627.454097222217</v>
      </c>
    </row>
    <row r="366" spans="1:19" x14ac:dyDescent="0.35">
      <c r="A366" s="14">
        <v>3681</v>
      </c>
      <c r="B366" s="14" t="s">
        <v>3678</v>
      </c>
      <c r="C366" s="14" t="s">
        <v>7791</v>
      </c>
      <c r="D366" s="15">
        <v>1000</v>
      </c>
      <c r="E366" s="16">
        <v>1119</v>
      </c>
      <c r="F366" s="14" t="s">
        <v>8218</v>
      </c>
      <c r="G366" s="14" t="s">
        <v>8223</v>
      </c>
      <c r="H366" s="14" t="s">
        <v>8245</v>
      </c>
      <c r="I366" s="14">
        <v>1452872290</v>
      </c>
      <c r="J366" s="14">
        <v>1452008290</v>
      </c>
      <c r="K366" s="14" t="b">
        <v>0</v>
      </c>
      <c r="L366" s="14">
        <v>18</v>
      </c>
      <c r="M366" s="14" t="b">
        <v>1</v>
      </c>
      <c r="N366" s="14" t="s">
        <v>8269</v>
      </c>
      <c r="O366" s="14">
        <v>112</v>
      </c>
      <c r="P366" s="14">
        <v>62.17</v>
      </c>
      <c r="Q366" s="14" t="s">
        <v>8315</v>
      </c>
      <c r="R366" s="14" t="s">
        <v>8316</v>
      </c>
      <c r="S366" s="17">
        <v>42374.651504629626</v>
      </c>
    </row>
    <row r="367" spans="1:19" x14ac:dyDescent="0.35">
      <c r="A367" s="14">
        <v>3682</v>
      </c>
      <c r="B367" s="14" t="s">
        <v>3679</v>
      </c>
      <c r="C367" s="14" t="s">
        <v>7792</v>
      </c>
      <c r="D367" s="15">
        <v>3000</v>
      </c>
      <c r="E367" s="16">
        <v>4176</v>
      </c>
      <c r="F367" s="14" t="s">
        <v>8218</v>
      </c>
      <c r="G367" s="14" t="s">
        <v>8223</v>
      </c>
      <c r="H367" s="14" t="s">
        <v>8245</v>
      </c>
      <c r="I367" s="14">
        <v>1402901940</v>
      </c>
      <c r="J367" s="14">
        <v>1399998418</v>
      </c>
      <c r="K367" s="14" t="b">
        <v>0</v>
      </c>
      <c r="L367" s="14">
        <v>67</v>
      </c>
      <c r="M367" s="14" t="b">
        <v>1</v>
      </c>
      <c r="N367" s="14" t="s">
        <v>8269</v>
      </c>
      <c r="O367" s="14">
        <v>139</v>
      </c>
      <c r="P367" s="14">
        <v>62.33</v>
      </c>
      <c r="Q367" s="14" t="s">
        <v>8315</v>
      </c>
      <c r="R367" s="14" t="s">
        <v>8316</v>
      </c>
      <c r="S367" s="17">
        <v>41772.685393518521</v>
      </c>
    </row>
    <row r="368" spans="1:19" x14ac:dyDescent="0.35">
      <c r="A368" s="14">
        <v>3683</v>
      </c>
      <c r="B368" s="14" t="s">
        <v>3680</v>
      </c>
      <c r="C368" s="14" t="s">
        <v>7793</v>
      </c>
      <c r="D368" s="15">
        <v>3500</v>
      </c>
      <c r="E368" s="16">
        <v>3880</v>
      </c>
      <c r="F368" s="14" t="s">
        <v>8218</v>
      </c>
      <c r="G368" s="14" t="s">
        <v>8223</v>
      </c>
      <c r="H368" s="14" t="s">
        <v>8245</v>
      </c>
      <c r="I368" s="14">
        <v>1476931696</v>
      </c>
      <c r="J368" s="14">
        <v>1474339696</v>
      </c>
      <c r="K368" s="14" t="b">
        <v>0</v>
      </c>
      <c r="L368" s="14">
        <v>66</v>
      </c>
      <c r="M368" s="14" t="b">
        <v>1</v>
      </c>
      <c r="N368" s="14" t="s">
        <v>8269</v>
      </c>
      <c r="O368" s="14">
        <v>111</v>
      </c>
      <c r="P368" s="14">
        <v>58.79</v>
      </c>
      <c r="Q368" s="14" t="s">
        <v>8315</v>
      </c>
      <c r="R368" s="14" t="s">
        <v>8316</v>
      </c>
      <c r="S368" s="17">
        <v>42633.116851851853</v>
      </c>
    </row>
    <row r="369" spans="1:19" x14ac:dyDescent="0.35">
      <c r="A369" s="14">
        <v>3684</v>
      </c>
      <c r="B369" s="14" t="s">
        <v>3681</v>
      </c>
      <c r="C369" s="14" t="s">
        <v>7794</v>
      </c>
      <c r="D369" s="15">
        <v>750</v>
      </c>
      <c r="E369" s="16">
        <v>1043</v>
      </c>
      <c r="F369" s="14" t="s">
        <v>8218</v>
      </c>
      <c r="G369" s="14" t="s">
        <v>8223</v>
      </c>
      <c r="H369" s="14" t="s">
        <v>8245</v>
      </c>
      <c r="I369" s="14">
        <v>1441167586</v>
      </c>
      <c r="J369" s="14">
        <v>1438575586</v>
      </c>
      <c r="K369" s="14" t="b">
        <v>0</v>
      </c>
      <c r="L369" s="14">
        <v>23</v>
      </c>
      <c r="M369" s="14" t="b">
        <v>1</v>
      </c>
      <c r="N369" s="14" t="s">
        <v>8269</v>
      </c>
      <c r="O369" s="14">
        <v>139</v>
      </c>
      <c r="P369" s="14">
        <v>45.35</v>
      </c>
      <c r="Q369" s="14" t="s">
        <v>8315</v>
      </c>
      <c r="R369" s="14" t="s">
        <v>8316</v>
      </c>
      <c r="S369" s="17">
        <v>42219.180393518516</v>
      </c>
    </row>
    <row r="370" spans="1:19" x14ac:dyDescent="0.35">
      <c r="A370" s="14">
        <v>3685</v>
      </c>
      <c r="B370" s="14" t="s">
        <v>3682</v>
      </c>
      <c r="C370" s="14" t="s">
        <v>7795</v>
      </c>
      <c r="D370" s="15">
        <v>5000</v>
      </c>
      <c r="E370" s="16">
        <v>5285</v>
      </c>
      <c r="F370" s="14" t="s">
        <v>8218</v>
      </c>
      <c r="G370" s="14" t="s">
        <v>8223</v>
      </c>
      <c r="H370" s="14" t="s">
        <v>8245</v>
      </c>
      <c r="I370" s="14">
        <v>1400533200</v>
      </c>
      <c r="J370" s="14">
        <v>1398348859</v>
      </c>
      <c r="K370" s="14" t="b">
        <v>0</v>
      </c>
      <c r="L370" s="14">
        <v>126</v>
      </c>
      <c r="M370" s="14" t="b">
        <v>1</v>
      </c>
      <c r="N370" s="14" t="s">
        <v>8269</v>
      </c>
      <c r="O370" s="14">
        <v>106</v>
      </c>
      <c r="P370" s="14">
        <v>41.94</v>
      </c>
      <c r="Q370" s="14" t="s">
        <v>8315</v>
      </c>
      <c r="R370" s="14" t="s">
        <v>8316</v>
      </c>
      <c r="S370" s="17">
        <v>41753.593275462961</v>
      </c>
    </row>
    <row r="371" spans="1:19" x14ac:dyDescent="0.35">
      <c r="A371" s="14">
        <v>3686</v>
      </c>
      <c r="B371" s="14" t="s">
        <v>3683</v>
      </c>
      <c r="C371" s="14" t="s">
        <v>7796</v>
      </c>
      <c r="D371" s="15">
        <v>350</v>
      </c>
      <c r="E371" s="16">
        <v>355</v>
      </c>
      <c r="F371" s="14" t="s">
        <v>8218</v>
      </c>
      <c r="G371" s="14" t="s">
        <v>8223</v>
      </c>
      <c r="H371" s="14" t="s">
        <v>8245</v>
      </c>
      <c r="I371" s="14">
        <v>1440820740</v>
      </c>
      <c r="J371" s="14">
        <v>1439567660</v>
      </c>
      <c r="K371" s="14" t="b">
        <v>0</v>
      </c>
      <c r="L371" s="14">
        <v>6</v>
      </c>
      <c r="M371" s="14" t="b">
        <v>1</v>
      </c>
      <c r="N371" s="14" t="s">
        <v>8269</v>
      </c>
      <c r="O371" s="14">
        <v>101</v>
      </c>
      <c r="P371" s="14">
        <v>59.17</v>
      </c>
      <c r="Q371" s="14" t="s">
        <v>8315</v>
      </c>
      <c r="R371" s="14" t="s">
        <v>8316</v>
      </c>
      <c r="S371" s="17">
        <v>42230.662731481483</v>
      </c>
    </row>
    <row r="372" spans="1:19" x14ac:dyDescent="0.35">
      <c r="A372" s="14">
        <v>3687</v>
      </c>
      <c r="B372" s="14" t="s">
        <v>3684</v>
      </c>
      <c r="C372" s="14" t="s">
        <v>7797</v>
      </c>
      <c r="D372" s="15">
        <v>5000</v>
      </c>
      <c r="E372" s="16">
        <v>5012.25</v>
      </c>
      <c r="F372" s="14" t="s">
        <v>8218</v>
      </c>
      <c r="G372" s="14" t="s">
        <v>8223</v>
      </c>
      <c r="H372" s="14" t="s">
        <v>8245</v>
      </c>
      <c r="I372" s="14">
        <v>1403846055</v>
      </c>
      <c r="J372" s="14">
        <v>1401254055</v>
      </c>
      <c r="K372" s="14" t="b">
        <v>0</v>
      </c>
      <c r="L372" s="14">
        <v>25</v>
      </c>
      <c r="M372" s="14" t="b">
        <v>1</v>
      </c>
      <c r="N372" s="14" t="s">
        <v>8269</v>
      </c>
      <c r="O372" s="14">
        <v>100</v>
      </c>
      <c r="P372" s="14">
        <v>200.49</v>
      </c>
      <c r="Q372" s="14" t="s">
        <v>8315</v>
      </c>
      <c r="R372" s="14" t="s">
        <v>8316</v>
      </c>
      <c r="S372" s="17">
        <v>41787.218229166669</v>
      </c>
    </row>
    <row r="373" spans="1:19" x14ac:dyDescent="0.35">
      <c r="A373" s="14">
        <v>3689</v>
      </c>
      <c r="B373" s="14" t="s">
        <v>3686</v>
      </c>
      <c r="C373" s="14" t="s">
        <v>7799</v>
      </c>
      <c r="D373" s="15">
        <v>3000</v>
      </c>
      <c r="E373" s="16">
        <v>3550</v>
      </c>
      <c r="F373" s="14" t="s">
        <v>8218</v>
      </c>
      <c r="G373" s="14" t="s">
        <v>8223</v>
      </c>
      <c r="H373" s="14" t="s">
        <v>8245</v>
      </c>
      <c r="I373" s="14">
        <v>1434925500</v>
      </c>
      <c r="J373" s="14">
        <v>1432410639</v>
      </c>
      <c r="K373" s="14" t="b">
        <v>0</v>
      </c>
      <c r="L373" s="14">
        <v>62</v>
      </c>
      <c r="M373" s="14" t="b">
        <v>1</v>
      </c>
      <c r="N373" s="14" t="s">
        <v>8269</v>
      </c>
      <c r="O373" s="14">
        <v>118</v>
      </c>
      <c r="P373" s="14">
        <v>57.26</v>
      </c>
      <c r="Q373" s="14" t="s">
        <v>8315</v>
      </c>
      <c r="R373" s="14" t="s">
        <v>8316</v>
      </c>
      <c r="S373" s="17">
        <v>42147.826840277776</v>
      </c>
    </row>
    <row r="374" spans="1:19" x14ac:dyDescent="0.35">
      <c r="A374" s="14">
        <v>3690</v>
      </c>
      <c r="B374" s="14" t="s">
        <v>3687</v>
      </c>
      <c r="C374" s="14" t="s">
        <v>7800</v>
      </c>
      <c r="D374" s="15">
        <v>1500</v>
      </c>
      <c r="E374" s="16">
        <v>1800</v>
      </c>
      <c r="F374" s="14" t="s">
        <v>8218</v>
      </c>
      <c r="G374" s="14" t="s">
        <v>8223</v>
      </c>
      <c r="H374" s="14" t="s">
        <v>8245</v>
      </c>
      <c r="I374" s="14">
        <v>1417101683</v>
      </c>
      <c r="J374" s="14">
        <v>1414506083</v>
      </c>
      <c r="K374" s="14" t="b">
        <v>0</v>
      </c>
      <c r="L374" s="14">
        <v>31</v>
      </c>
      <c r="M374" s="14" t="b">
        <v>1</v>
      </c>
      <c r="N374" s="14" t="s">
        <v>8269</v>
      </c>
      <c r="O374" s="14">
        <v>120</v>
      </c>
      <c r="P374" s="14">
        <v>58.06</v>
      </c>
      <c r="Q374" s="14" t="s">
        <v>8315</v>
      </c>
      <c r="R374" s="14" t="s">
        <v>8316</v>
      </c>
      <c r="S374" s="17">
        <v>41940.598182870373</v>
      </c>
    </row>
    <row r="375" spans="1:19" x14ac:dyDescent="0.35">
      <c r="A375" s="14">
        <v>3691</v>
      </c>
      <c r="B375" s="14" t="s">
        <v>3688</v>
      </c>
      <c r="C375" s="14" t="s">
        <v>7801</v>
      </c>
      <c r="D375" s="15">
        <v>40000</v>
      </c>
      <c r="E375" s="16">
        <v>51184</v>
      </c>
      <c r="F375" s="14" t="s">
        <v>8218</v>
      </c>
      <c r="G375" s="14" t="s">
        <v>8223</v>
      </c>
      <c r="H375" s="14" t="s">
        <v>8245</v>
      </c>
      <c r="I375" s="14">
        <v>1425272340</v>
      </c>
      <c r="J375" s="14">
        <v>1421426929</v>
      </c>
      <c r="K375" s="14" t="b">
        <v>0</v>
      </c>
      <c r="L375" s="14">
        <v>274</v>
      </c>
      <c r="M375" s="14" t="b">
        <v>1</v>
      </c>
      <c r="N375" s="14" t="s">
        <v>8269</v>
      </c>
      <c r="O375" s="14">
        <v>128</v>
      </c>
      <c r="P375" s="14">
        <v>186.8</v>
      </c>
      <c r="Q375" s="14" t="s">
        <v>8315</v>
      </c>
      <c r="R375" s="14" t="s">
        <v>8316</v>
      </c>
      <c r="S375" s="17">
        <v>42020.700567129628</v>
      </c>
    </row>
    <row r="376" spans="1:19" x14ac:dyDescent="0.35">
      <c r="A376" s="14">
        <v>3692</v>
      </c>
      <c r="B376" s="14" t="s">
        <v>3689</v>
      </c>
      <c r="C376" s="14" t="s">
        <v>7802</v>
      </c>
      <c r="D376" s="15">
        <v>1000</v>
      </c>
      <c r="E376" s="16">
        <v>1260</v>
      </c>
      <c r="F376" s="14" t="s">
        <v>8218</v>
      </c>
      <c r="G376" s="14" t="s">
        <v>8223</v>
      </c>
      <c r="H376" s="14" t="s">
        <v>8245</v>
      </c>
      <c r="I376" s="14">
        <v>1411084800</v>
      </c>
      <c r="J376" s="14">
        <v>1410304179</v>
      </c>
      <c r="K376" s="14" t="b">
        <v>0</v>
      </c>
      <c r="L376" s="14">
        <v>17</v>
      </c>
      <c r="M376" s="14" t="b">
        <v>1</v>
      </c>
      <c r="N376" s="14" t="s">
        <v>8269</v>
      </c>
      <c r="O376" s="14">
        <v>126</v>
      </c>
      <c r="P376" s="14">
        <v>74.12</v>
      </c>
      <c r="Q376" s="14" t="s">
        <v>8315</v>
      </c>
      <c r="R376" s="14" t="s">
        <v>8316</v>
      </c>
      <c r="S376" s="17">
        <v>41891.96503472222</v>
      </c>
    </row>
    <row r="377" spans="1:19" x14ac:dyDescent="0.35">
      <c r="A377" s="14">
        <v>3694</v>
      </c>
      <c r="B377" s="14" t="s">
        <v>3691</v>
      </c>
      <c r="C377" s="14" t="s">
        <v>7804</v>
      </c>
      <c r="D377" s="15">
        <v>3500</v>
      </c>
      <c r="E377" s="16">
        <v>3760</v>
      </c>
      <c r="F377" s="14" t="s">
        <v>8218</v>
      </c>
      <c r="G377" s="14" t="s">
        <v>8223</v>
      </c>
      <c r="H377" s="14" t="s">
        <v>8245</v>
      </c>
      <c r="I377" s="14">
        <v>1465178400</v>
      </c>
      <c r="J377" s="14">
        <v>1461985967</v>
      </c>
      <c r="K377" s="14" t="b">
        <v>0</v>
      </c>
      <c r="L377" s="14">
        <v>60</v>
      </c>
      <c r="M377" s="14" t="b">
        <v>1</v>
      </c>
      <c r="N377" s="14" t="s">
        <v>8269</v>
      </c>
      <c r="O377" s="14">
        <v>107</v>
      </c>
      <c r="P377" s="14">
        <v>62.67</v>
      </c>
      <c r="Q377" s="14" t="s">
        <v>8315</v>
      </c>
      <c r="R377" s="14" t="s">
        <v>8316</v>
      </c>
      <c r="S377" s="17">
        <v>42490.133877314816</v>
      </c>
    </row>
    <row r="378" spans="1:19" x14ac:dyDescent="0.35">
      <c r="A378" s="14">
        <v>3695</v>
      </c>
      <c r="B378" s="14" t="s">
        <v>3692</v>
      </c>
      <c r="C378" s="14" t="s">
        <v>7805</v>
      </c>
      <c r="D378" s="15">
        <v>4000</v>
      </c>
      <c r="E378" s="16">
        <v>4005</v>
      </c>
      <c r="F378" s="14" t="s">
        <v>8218</v>
      </c>
      <c r="G378" s="14" t="s">
        <v>8223</v>
      </c>
      <c r="H378" s="14" t="s">
        <v>8245</v>
      </c>
      <c r="I378" s="14">
        <v>1421009610</v>
      </c>
      <c r="J378" s="14">
        <v>1419281610</v>
      </c>
      <c r="K378" s="14" t="b">
        <v>0</v>
      </c>
      <c r="L378" s="14">
        <v>33</v>
      </c>
      <c r="M378" s="14" t="b">
        <v>1</v>
      </c>
      <c r="N378" s="14" t="s">
        <v>8269</v>
      </c>
      <c r="O378" s="14">
        <v>100</v>
      </c>
      <c r="P378" s="14">
        <v>121.36</v>
      </c>
      <c r="Q378" s="14" t="s">
        <v>8315</v>
      </c>
      <c r="R378" s="14" t="s">
        <v>8316</v>
      </c>
      <c r="S378" s="17">
        <v>41995.870486111111</v>
      </c>
    </row>
    <row r="379" spans="1:19" x14ac:dyDescent="0.35">
      <c r="A379" s="14">
        <v>3698</v>
      </c>
      <c r="B379" s="14" t="s">
        <v>3695</v>
      </c>
      <c r="C379" s="14" t="s">
        <v>7808</v>
      </c>
      <c r="D379" s="15">
        <v>5000</v>
      </c>
      <c r="E379" s="16">
        <v>5526</v>
      </c>
      <c r="F379" s="14" t="s">
        <v>8218</v>
      </c>
      <c r="G379" s="14" t="s">
        <v>8223</v>
      </c>
      <c r="H379" s="14" t="s">
        <v>8245</v>
      </c>
      <c r="I379" s="14">
        <v>1456946487</v>
      </c>
      <c r="J379" s="14">
        <v>1454354487</v>
      </c>
      <c r="K379" s="14" t="b">
        <v>0</v>
      </c>
      <c r="L379" s="14">
        <v>136</v>
      </c>
      <c r="M379" s="14" t="b">
        <v>1</v>
      </c>
      <c r="N379" s="14" t="s">
        <v>8269</v>
      </c>
      <c r="O379" s="14">
        <v>111</v>
      </c>
      <c r="P379" s="14">
        <v>40.630000000000003</v>
      </c>
      <c r="Q379" s="14" t="s">
        <v>8315</v>
      </c>
      <c r="R379" s="14" t="s">
        <v>8316</v>
      </c>
      <c r="S379" s="17">
        <v>42401.806562500002</v>
      </c>
    </row>
    <row r="380" spans="1:19" x14ac:dyDescent="0.35">
      <c r="A380" s="14">
        <v>3699</v>
      </c>
      <c r="B380" s="14" t="s">
        <v>3696</v>
      </c>
      <c r="C380" s="14" t="s">
        <v>7809</v>
      </c>
      <c r="D380" s="15">
        <v>2500</v>
      </c>
      <c r="E380" s="16">
        <v>2520</v>
      </c>
      <c r="F380" s="14" t="s">
        <v>8218</v>
      </c>
      <c r="G380" s="14" t="s">
        <v>8223</v>
      </c>
      <c r="H380" s="14" t="s">
        <v>8245</v>
      </c>
      <c r="I380" s="14">
        <v>1413383216</v>
      </c>
      <c r="J380" s="14">
        <v>1410791216</v>
      </c>
      <c r="K380" s="14" t="b">
        <v>0</v>
      </c>
      <c r="L380" s="14">
        <v>40</v>
      </c>
      <c r="M380" s="14" t="b">
        <v>1</v>
      </c>
      <c r="N380" s="14" t="s">
        <v>8269</v>
      </c>
      <c r="O380" s="14">
        <v>101</v>
      </c>
      <c r="P380" s="14">
        <v>63</v>
      </c>
      <c r="Q380" s="14" t="s">
        <v>8315</v>
      </c>
      <c r="R380" s="14" t="s">
        <v>8316</v>
      </c>
      <c r="S380" s="17">
        <v>41897.602037037039</v>
      </c>
    </row>
    <row r="381" spans="1:19" x14ac:dyDescent="0.35">
      <c r="A381" s="14">
        <v>3700</v>
      </c>
      <c r="B381" s="14" t="s">
        <v>3697</v>
      </c>
      <c r="C381" s="14" t="s">
        <v>7810</v>
      </c>
      <c r="D381" s="15">
        <v>500</v>
      </c>
      <c r="E381" s="16">
        <v>606</v>
      </c>
      <c r="F381" s="14" t="s">
        <v>8218</v>
      </c>
      <c r="G381" s="14" t="s">
        <v>8223</v>
      </c>
      <c r="H381" s="14" t="s">
        <v>8245</v>
      </c>
      <c r="I381" s="14">
        <v>1412092800</v>
      </c>
      <c r="J381" s="14">
        <v>1409493800</v>
      </c>
      <c r="K381" s="14" t="b">
        <v>0</v>
      </c>
      <c r="L381" s="14">
        <v>18</v>
      </c>
      <c r="M381" s="14" t="b">
        <v>1</v>
      </c>
      <c r="N381" s="14" t="s">
        <v>8269</v>
      </c>
      <c r="O381" s="14">
        <v>121</v>
      </c>
      <c r="P381" s="14">
        <v>33.67</v>
      </c>
      <c r="Q381" s="14" t="s">
        <v>8315</v>
      </c>
      <c r="R381" s="14" t="s">
        <v>8316</v>
      </c>
      <c r="S381" s="17">
        <v>41882.585648148146</v>
      </c>
    </row>
    <row r="382" spans="1:19" x14ac:dyDescent="0.35">
      <c r="A382" s="14">
        <v>3703</v>
      </c>
      <c r="B382" s="14" t="s">
        <v>3700</v>
      </c>
      <c r="C382" s="14" t="s">
        <v>7813</v>
      </c>
      <c r="D382" s="15">
        <v>1050</v>
      </c>
      <c r="E382" s="16">
        <v>1296</v>
      </c>
      <c r="F382" s="14" t="s">
        <v>8218</v>
      </c>
      <c r="G382" s="14" t="s">
        <v>8223</v>
      </c>
      <c r="H382" s="14" t="s">
        <v>8245</v>
      </c>
      <c r="I382" s="14">
        <v>1471071540</v>
      </c>
      <c r="J382" s="14">
        <v>1467720388</v>
      </c>
      <c r="K382" s="14" t="b">
        <v>0</v>
      </c>
      <c r="L382" s="14">
        <v>30</v>
      </c>
      <c r="M382" s="14" t="b">
        <v>1</v>
      </c>
      <c r="N382" s="14" t="s">
        <v>8269</v>
      </c>
      <c r="O382" s="14">
        <v>123</v>
      </c>
      <c r="P382" s="14">
        <v>43.2</v>
      </c>
      <c r="Q382" s="14" t="s">
        <v>8315</v>
      </c>
      <c r="R382" s="14" t="s">
        <v>8316</v>
      </c>
      <c r="S382" s="17">
        <v>42556.504490740743</v>
      </c>
    </row>
    <row r="383" spans="1:19" x14ac:dyDescent="0.35">
      <c r="A383" s="14">
        <v>3705</v>
      </c>
      <c r="B383" s="14" t="s">
        <v>3702</v>
      </c>
      <c r="C383" s="14" t="s">
        <v>7815</v>
      </c>
      <c r="D383" s="15">
        <v>2827</v>
      </c>
      <c r="E383" s="16">
        <v>2925</v>
      </c>
      <c r="F383" s="14" t="s">
        <v>8218</v>
      </c>
      <c r="G383" s="14" t="s">
        <v>8223</v>
      </c>
      <c r="H383" s="14" t="s">
        <v>8245</v>
      </c>
      <c r="I383" s="14">
        <v>1403546400</v>
      </c>
      <c r="J383" s="14">
        <v>1401714114</v>
      </c>
      <c r="K383" s="14" t="b">
        <v>0</v>
      </c>
      <c r="L383" s="14">
        <v>35</v>
      </c>
      <c r="M383" s="14" t="b">
        <v>1</v>
      </c>
      <c r="N383" s="14" t="s">
        <v>8269</v>
      </c>
      <c r="O383" s="14">
        <v>103</v>
      </c>
      <c r="P383" s="14">
        <v>83.57</v>
      </c>
      <c r="Q383" s="14" t="s">
        <v>8315</v>
      </c>
      <c r="R383" s="14" t="s">
        <v>8316</v>
      </c>
      <c r="S383" s="17">
        <v>41792.542986111112</v>
      </c>
    </row>
    <row r="384" spans="1:19" x14ac:dyDescent="0.35">
      <c r="A384" s="14">
        <v>3706</v>
      </c>
      <c r="B384" s="14" t="s">
        <v>3703</v>
      </c>
      <c r="C384" s="14" t="s">
        <v>7816</v>
      </c>
      <c r="D384" s="15">
        <v>1500</v>
      </c>
      <c r="E384" s="16">
        <v>1820</v>
      </c>
      <c r="F384" s="14" t="s">
        <v>8218</v>
      </c>
      <c r="G384" s="14" t="s">
        <v>8223</v>
      </c>
      <c r="H384" s="14" t="s">
        <v>8245</v>
      </c>
      <c r="I384" s="14">
        <v>1410558949</v>
      </c>
      <c r="J384" s="14">
        <v>1409262949</v>
      </c>
      <c r="K384" s="14" t="b">
        <v>0</v>
      </c>
      <c r="L384" s="14">
        <v>13</v>
      </c>
      <c r="M384" s="14" t="b">
        <v>1</v>
      </c>
      <c r="N384" s="14" t="s">
        <v>8269</v>
      </c>
      <c r="O384" s="14">
        <v>121</v>
      </c>
      <c r="P384" s="14">
        <v>140</v>
      </c>
      <c r="Q384" s="14" t="s">
        <v>8315</v>
      </c>
      <c r="R384" s="14" t="s">
        <v>8316</v>
      </c>
      <c r="S384" s="17">
        <v>41879.913761574076</v>
      </c>
    </row>
    <row r="385" spans="1:19" x14ac:dyDescent="0.35">
      <c r="A385" s="14">
        <v>3707</v>
      </c>
      <c r="B385" s="14" t="s">
        <v>3704</v>
      </c>
      <c r="C385" s="14" t="s">
        <v>7817</v>
      </c>
      <c r="D385" s="15">
        <v>1000</v>
      </c>
      <c r="E385" s="16">
        <v>1860</v>
      </c>
      <c r="F385" s="14" t="s">
        <v>8218</v>
      </c>
      <c r="G385" s="14" t="s">
        <v>8223</v>
      </c>
      <c r="H385" s="14" t="s">
        <v>8245</v>
      </c>
      <c r="I385" s="14">
        <v>1469165160</v>
      </c>
      <c r="J385" s="14">
        <v>1467335378</v>
      </c>
      <c r="K385" s="14" t="b">
        <v>0</v>
      </c>
      <c r="L385" s="14">
        <v>23</v>
      </c>
      <c r="M385" s="14" t="b">
        <v>1</v>
      </c>
      <c r="N385" s="14" t="s">
        <v>8269</v>
      </c>
      <c r="O385" s="14">
        <v>186</v>
      </c>
      <c r="P385" s="14">
        <v>80.87</v>
      </c>
      <c r="Q385" s="14" t="s">
        <v>8315</v>
      </c>
      <c r="R385" s="14" t="s">
        <v>8316</v>
      </c>
      <c r="S385" s="17">
        <v>42552.048356481479</v>
      </c>
    </row>
    <row r="386" spans="1:19" x14ac:dyDescent="0.35">
      <c r="A386" s="14">
        <v>3708</v>
      </c>
      <c r="B386" s="14" t="s">
        <v>3705</v>
      </c>
      <c r="C386" s="14" t="s">
        <v>7818</v>
      </c>
      <c r="D386" s="15">
        <v>700</v>
      </c>
      <c r="E386" s="16">
        <v>2100</v>
      </c>
      <c r="F386" s="14" t="s">
        <v>8218</v>
      </c>
      <c r="G386" s="14" t="s">
        <v>8223</v>
      </c>
      <c r="H386" s="14" t="s">
        <v>8245</v>
      </c>
      <c r="I386" s="14">
        <v>1404444286</v>
      </c>
      <c r="J386" s="14">
        <v>1403234686</v>
      </c>
      <c r="K386" s="14" t="b">
        <v>0</v>
      </c>
      <c r="L386" s="14">
        <v>39</v>
      </c>
      <c r="M386" s="14" t="b">
        <v>1</v>
      </c>
      <c r="N386" s="14" t="s">
        <v>8269</v>
      </c>
      <c r="O386" s="14">
        <v>300</v>
      </c>
      <c r="P386" s="14">
        <v>53.85</v>
      </c>
      <c r="Q386" s="14" t="s">
        <v>8315</v>
      </c>
      <c r="R386" s="14" t="s">
        <v>8316</v>
      </c>
      <c r="S386" s="17">
        <v>41810.142199074071</v>
      </c>
    </row>
    <row r="387" spans="1:19" x14ac:dyDescent="0.35">
      <c r="A387" s="14">
        <v>3710</v>
      </c>
      <c r="B387" s="14" t="s">
        <v>3707</v>
      </c>
      <c r="C387" s="14" t="s">
        <v>7820</v>
      </c>
      <c r="D387" s="15">
        <v>1300</v>
      </c>
      <c r="E387" s="16">
        <v>1835</v>
      </c>
      <c r="F387" s="14" t="s">
        <v>8218</v>
      </c>
      <c r="G387" s="14" t="s">
        <v>8223</v>
      </c>
      <c r="H387" s="14" t="s">
        <v>8245</v>
      </c>
      <c r="I387" s="14">
        <v>1428068988</v>
      </c>
      <c r="J387" s="14">
        <v>1425908988</v>
      </c>
      <c r="K387" s="14" t="b">
        <v>0</v>
      </c>
      <c r="L387" s="14">
        <v>27</v>
      </c>
      <c r="M387" s="14" t="b">
        <v>1</v>
      </c>
      <c r="N387" s="14" t="s">
        <v>8269</v>
      </c>
      <c r="O387" s="14">
        <v>141</v>
      </c>
      <c r="P387" s="14">
        <v>67.959999999999994</v>
      </c>
      <c r="Q387" s="14" t="s">
        <v>8315</v>
      </c>
      <c r="R387" s="14" t="s">
        <v>8316</v>
      </c>
      <c r="S387" s="17">
        <v>42072.576249999998</v>
      </c>
    </row>
    <row r="388" spans="1:19" x14ac:dyDescent="0.35">
      <c r="A388" s="14">
        <v>3711</v>
      </c>
      <c r="B388" s="14" t="s">
        <v>3708</v>
      </c>
      <c r="C388" s="14" t="s">
        <v>7821</v>
      </c>
      <c r="D388" s="15">
        <v>500</v>
      </c>
      <c r="E388" s="16">
        <v>570</v>
      </c>
      <c r="F388" s="14" t="s">
        <v>8218</v>
      </c>
      <c r="G388" s="14" t="s">
        <v>8223</v>
      </c>
      <c r="H388" s="14" t="s">
        <v>8245</v>
      </c>
      <c r="I388" s="14">
        <v>1402848000</v>
      </c>
      <c r="J388" s="14">
        <v>1400606573</v>
      </c>
      <c r="K388" s="14" t="b">
        <v>0</v>
      </c>
      <c r="L388" s="14">
        <v>21</v>
      </c>
      <c r="M388" s="14" t="b">
        <v>1</v>
      </c>
      <c r="N388" s="14" t="s">
        <v>8269</v>
      </c>
      <c r="O388" s="14">
        <v>114</v>
      </c>
      <c r="P388" s="14">
        <v>27.14</v>
      </c>
      <c r="Q388" s="14" t="s">
        <v>8315</v>
      </c>
      <c r="R388" s="14" t="s">
        <v>8316</v>
      </c>
      <c r="S388" s="17">
        <v>41779.724224537036</v>
      </c>
    </row>
    <row r="389" spans="1:19" x14ac:dyDescent="0.35">
      <c r="A389" s="14">
        <v>3712</v>
      </c>
      <c r="B389" s="14" t="s">
        <v>3709</v>
      </c>
      <c r="C389" s="14" t="s">
        <v>7822</v>
      </c>
      <c r="D389" s="15">
        <v>7500</v>
      </c>
      <c r="E389" s="16">
        <v>11530</v>
      </c>
      <c r="F389" s="14" t="s">
        <v>8218</v>
      </c>
      <c r="G389" s="14" t="s">
        <v>8223</v>
      </c>
      <c r="H389" s="14" t="s">
        <v>8245</v>
      </c>
      <c r="I389" s="14">
        <v>1433055540</v>
      </c>
      <c r="J389" s="14">
        <v>1431230867</v>
      </c>
      <c r="K389" s="14" t="b">
        <v>0</v>
      </c>
      <c r="L389" s="14">
        <v>104</v>
      </c>
      <c r="M389" s="14" t="b">
        <v>1</v>
      </c>
      <c r="N389" s="14" t="s">
        <v>8269</v>
      </c>
      <c r="O389" s="14">
        <v>154</v>
      </c>
      <c r="P389" s="14">
        <v>110.87</v>
      </c>
      <c r="Q389" s="14" t="s">
        <v>8315</v>
      </c>
      <c r="R389" s="14" t="s">
        <v>8316</v>
      </c>
      <c r="S389" s="17">
        <v>42134.172071759262</v>
      </c>
    </row>
    <row r="390" spans="1:19" x14ac:dyDescent="0.35">
      <c r="A390" s="14">
        <v>3713</v>
      </c>
      <c r="B390" s="14" t="s">
        <v>3710</v>
      </c>
      <c r="C390" s="14" t="s">
        <v>7823</v>
      </c>
      <c r="D390" s="15">
        <v>2000</v>
      </c>
      <c r="E390" s="16">
        <v>2030</v>
      </c>
      <c r="F390" s="14" t="s">
        <v>8218</v>
      </c>
      <c r="G390" s="14" t="s">
        <v>8223</v>
      </c>
      <c r="H390" s="14" t="s">
        <v>8245</v>
      </c>
      <c r="I390" s="14">
        <v>1465062166</v>
      </c>
      <c r="J390" s="14">
        <v>1463334166</v>
      </c>
      <c r="K390" s="14" t="b">
        <v>0</v>
      </c>
      <c r="L390" s="14">
        <v>19</v>
      </c>
      <c r="M390" s="14" t="b">
        <v>1</v>
      </c>
      <c r="N390" s="14" t="s">
        <v>8269</v>
      </c>
      <c r="O390" s="14">
        <v>102</v>
      </c>
      <c r="P390" s="14">
        <v>106.84</v>
      </c>
      <c r="Q390" s="14" t="s">
        <v>8315</v>
      </c>
      <c r="R390" s="14" t="s">
        <v>8316</v>
      </c>
      <c r="S390" s="17">
        <v>42505.738032407404</v>
      </c>
    </row>
    <row r="391" spans="1:19" x14ac:dyDescent="0.35">
      <c r="A391" s="14">
        <v>3714</v>
      </c>
      <c r="B391" s="14" t="s">
        <v>3711</v>
      </c>
      <c r="C391" s="14" t="s">
        <v>7824</v>
      </c>
      <c r="D391" s="15">
        <v>10000</v>
      </c>
      <c r="E391" s="16">
        <v>10235</v>
      </c>
      <c r="F391" s="14" t="s">
        <v>8218</v>
      </c>
      <c r="G391" s="14" t="s">
        <v>8223</v>
      </c>
      <c r="H391" s="14" t="s">
        <v>8245</v>
      </c>
      <c r="I391" s="14">
        <v>1432612740</v>
      </c>
      <c r="J391" s="14">
        <v>1429881667</v>
      </c>
      <c r="K391" s="14" t="b">
        <v>0</v>
      </c>
      <c r="L391" s="14">
        <v>97</v>
      </c>
      <c r="M391" s="14" t="b">
        <v>1</v>
      </c>
      <c r="N391" s="14" t="s">
        <v>8269</v>
      </c>
      <c r="O391" s="14">
        <v>102</v>
      </c>
      <c r="P391" s="14">
        <v>105.52</v>
      </c>
      <c r="Q391" s="14" t="s">
        <v>8315</v>
      </c>
      <c r="R391" s="14" t="s">
        <v>8316</v>
      </c>
      <c r="S391" s="17">
        <v>42118.556331018524</v>
      </c>
    </row>
    <row r="392" spans="1:19" x14ac:dyDescent="0.35">
      <c r="A392" s="14">
        <v>3716</v>
      </c>
      <c r="B392" s="14" t="s">
        <v>3713</v>
      </c>
      <c r="C392" s="14" t="s">
        <v>7826</v>
      </c>
      <c r="D392" s="15">
        <v>800</v>
      </c>
      <c r="E392" s="16">
        <v>1246</v>
      </c>
      <c r="F392" s="14" t="s">
        <v>8218</v>
      </c>
      <c r="G392" s="14" t="s">
        <v>8223</v>
      </c>
      <c r="H392" s="14" t="s">
        <v>8245</v>
      </c>
      <c r="I392" s="14">
        <v>1453411109</v>
      </c>
      <c r="J392" s="14">
        <v>1450819109</v>
      </c>
      <c r="K392" s="14" t="b">
        <v>0</v>
      </c>
      <c r="L392" s="14">
        <v>24</v>
      </c>
      <c r="M392" s="14" t="b">
        <v>1</v>
      </c>
      <c r="N392" s="14" t="s">
        <v>8269</v>
      </c>
      <c r="O392" s="14">
        <v>156</v>
      </c>
      <c r="P392" s="14">
        <v>51.92</v>
      </c>
      <c r="Q392" s="14" t="s">
        <v>8315</v>
      </c>
      <c r="R392" s="14" t="s">
        <v>8316</v>
      </c>
      <c r="S392" s="17">
        <v>42360.887835648144</v>
      </c>
    </row>
    <row r="393" spans="1:19" x14ac:dyDescent="0.35">
      <c r="A393" s="14">
        <v>3720</v>
      </c>
      <c r="B393" s="14" t="s">
        <v>3717</v>
      </c>
      <c r="C393" s="14" t="s">
        <v>7830</v>
      </c>
      <c r="D393" s="15">
        <v>3300</v>
      </c>
      <c r="E393" s="16">
        <v>3449</v>
      </c>
      <c r="F393" s="14" t="s">
        <v>8218</v>
      </c>
      <c r="G393" s="14" t="s">
        <v>8223</v>
      </c>
      <c r="H393" s="14" t="s">
        <v>8245</v>
      </c>
      <c r="I393" s="14">
        <v>1435881006</v>
      </c>
      <c r="J393" s="14">
        <v>1433980206</v>
      </c>
      <c r="K393" s="14" t="b">
        <v>0</v>
      </c>
      <c r="L393" s="14">
        <v>40</v>
      </c>
      <c r="M393" s="14" t="b">
        <v>1</v>
      </c>
      <c r="N393" s="14" t="s">
        <v>8269</v>
      </c>
      <c r="O393" s="14">
        <v>105</v>
      </c>
      <c r="P393" s="14">
        <v>86.23</v>
      </c>
      <c r="Q393" s="14" t="s">
        <v>8315</v>
      </c>
      <c r="R393" s="14" t="s">
        <v>8316</v>
      </c>
      <c r="S393" s="17">
        <v>42165.993125000001</v>
      </c>
    </row>
    <row r="394" spans="1:19" x14ac:dyDescent="0.35">
      <c r="A394" s="14">
        <v>3721</v>
      </c>
      <c r="B394" s="14" t="s">
        <v>3718</v>
      </c>
      <c r="C394" s="14" t="s">
        <v>7831</v>
      </c>
      <c r="D394" s="15">
        <v>5000</v>
      </c>
      <c r="E394" s="16">
        <v>5040</v>
      </c>
      <c r="F394" s="14" t="s">
        <v>8218</v>
      </c>
      <c r="G394" s="14" t="s">
        <v>8223</v>
      </c>
      <c r="H394" s="14" t="s">
        <v>8245</v>
      </c>
      <c r="I394" s="14">
        <v>1415230084</v>
      </c>
      <c r="J394" s="14">
        <v>1413412084</v>
      </c>
      <c r="K394" s="14" t="b">
        <v>0</v>
      </c>
      <c r="L394" s="14">
        <v>44</v>
      </c>
      <c r="M394" s="14" t="b">
        <v>1</v>
      </c>
      <c r="N394" s="14" t="s">
        <v>8269</v>
      </c>
      <c r="O394" s="14">
        <v>101</v>
      </c>
      <c r="P394" s="14">
        <v>114.55</v>
      </c>
      <c r="Q394" s="14" t="s">
        <v>8315</v>
      </c>
      <c r="R394" s="14" t="s">
        <v>8316</v>
      </c>
      <c r="S394" s="17">
        <v>41927.936157407406</v>
      </c>
    </row>
    <row r="395" spans="1:19" x14ac:dyDescent="0.35">
      <c r="A395" s="14">
        <v>3726</v>
      </c>
      <c r="B395" s="14" t="s">
        <v>3723</v>
      </c>
      <c r="C395" s="14" t="s">
        <v>7836</v>
      </c>
      <c r="D395" s="15">
        <v>850</v>
      </c>
      <c r="E395" s="16">
        <v>2879</v>
      </c>
      <c r="F395" s="14" t="s">
        <v>8218</v>
      </c>
      <c r="G395" s="14" t="s">
        <v>8223</v>
      </c>
      <c r="H395" s="14" t="s">
        <v>8245</v>
      </c>
      <c r="I395" s="14">
        <v>1461963600</v>
      </c>
      <c r="J395" s="14">
        <v>1459567371</v>
      </c>
      <c r="K395" s="14" t="b">
        <v>0</v>
      </c>
      <c r="L395" s="14">
        <v>46</v>
      </c>
      <c r="M395" s="14" t="b">
        <v>1</v>
      </c>
      <c r="N395" s="14" t="s">
        <v>8269</v>
      </c>
      <c r="O395" s="14">
        <v>339</v>
      </c>
      <c r="P395" s="14">
        <v>62.59</v>
      </c>
      <c r="Q395" s="14" t="s">
        <v>8315</v>
      </c>
      <c r="R395" s="14" t="s">
        <v>8316</v>
      </c>
      <c r="S395" s="17">
        <v>42462.140868055561</v>
      </c>
    </row>
    <row r="396" spans="1:19" x14ac:dyDescent="0.35">
      <c r="A396" s="14">
        <v>3727</v>
      </c>
      <c r="B396" s="14" t="s">
        <v>3724</v>
      </c>
      <c r="C396" s="14" t="s">
        <v>7837</v>
      </c>
      <c r="D396" s="15">
        <v>2000</v>
      </c>
      <c r="E396" s="16">
        <v>2015</v>
      </c>
      <c r="F396" s="14" t="s">
        <v>8218</v>
      </c>
      <c r="G396" s="14" t="s">
        <v>8223</v>
      </c>
      <c r="H396" s="14" t="s">
        <v>8245</v>
      </c>
      <c r="I396" s="14">
        <v>1476939300</v>
      </c>
      <c r="J396" s="14">
        <v>1474273294</v>
      </c>
      <c r="K396" s="14" t="b">
        <v>0</v>
      </c>
      <c r="L396" s="14">
        <v>33</v>
      </c>
      <c r="M396" s="14" t="b">
        <v>1</v>
      </c>
      <c r="N396" s="14" t="s">
        <v>8269</v>
      </c>
      <c r="O396" s="14">
        <v>101</v>
      </c>
      <c r="P396" s="14">
        <v>61.06</v>
      </c>
      <c r="Q396" s="14" t="s">
        <v>8315</v>
      </c>
      <c r="R396" s="14" t="s">
        <v>8316</v>
      </c>
      <c r="S396" s="17">
        <v>42632.348310185189</v>
      </c>
    </row>
    <row r="397" spans="1:19" x14ac:dyDescent="0.35">
      <c r="A397" s="14">
        <v>3810</v>
      </c>
      <c r="B397" s="14" t="s">
        <v>3807</v>
      </c>
      <c r="C397" s="14" t="s">
        <v>7920</v>
      </c>
      <c r="D397" s="15">
        <v>1500</v>
      </c>
      <c r="E397" s="16">
        <v>1826</v>
      </c>
      <c r="F397" s="14" t="s">
        <v>8218</v>
      </c>
      <c r="G397" s="14" t="s">
        <v>8223</v>
      </c>
      <c r="H397" s="14" t="s">
        <v>8245</v>
      </c>
      <c r="I397" s="14">
        <v>1426965758</v>
      </c>
      <c r="J397" s="14">
        <v>1424377358</v>
      </c>
      <c r="K397" s="14" t="b">
        <v>0</v>
      </c>
      <c r="L397" s="14">
        <v>26</v>
      </c>
      <c r="M397" s="14" t="b">
        <v>1</v>
      </c>
      <c r="N397" s="14" t="s">
        <v>8269</v>
      </c>
      <c r="O397" s="14">
        <v>122</v>
      </c>
      <c r="P397" s="14">
        <v>70.23</v>
      </c>
      <c r="Q397" s="14" t="s">
        <v>8315</v>
      </c>
      <c r="R397" s="14" t="s">
        <v>8316</v>
      </c>
      <c r="S397" s="17">
        <v>42054.849050925928</v>
      </c>
    </row>
    <row r="398" spans="1:19" x14ac:dyDescent="0.35">
      <c r="A398" s="14">
        <v>3813</v>
      </c>
      <c r="B398" s="14" t="s">
        <v>3810</v>
      </c>
      <c r="C398" s="14" t="s">
        <v>7923</v>
      </c>
      <c r="D398" s="15">
        <v>2100</v>
      </c>
      <c r="E398" s="16">
        <v>2119.9899999999998</v>
      </c>
      <c r="F398" s="14" t="s">
        <v>8218</v>
      </c>
      <c r="G398" s="14" t="s">
        <v>8223</v>
      </c>
      <c r="H398" s="14" t="s">
        <v>8245</v>
      </c>
      <c r="I398" s="14">
        <v>1465940580</v>
      </c>
      <c r="J398" s="14">
        <v>1462603021</v>
      </c>
      <c r="K398" s="14" t="b">
        <v>0</v>
      </c>
      <c r="L398" s="14">
        <v>27</v>
      </c>
      <c r="M398" s="14" t="b">
        <v>1</v>
      </c>
      <c r="N398" s="14" t="s">
        <v>8269</v>
      </c>
      <c r="O398" s="14">
        <v>101</v>
      </c>
      <c r="P398" s="14">
        <v>78.52</v>
      </c>
      <c r="Q398" s="14" t="s">
        <v>8315</v>
      </c>
      <c r="R398" s="14" t="s">
        <v>8316</v>
      </c>
      <c r="S398" s="17">
        <v>42497.275706018518</v>
      </c>
    </row>
    <row r="399" spans="1:19" x14ac:dyDescent="0.35">
      <c r="A399" s="14">
        <v>3814</v>
      </c>
      <c r="B399" s="14" t="s">
        <v>3811</v>
      </c>
      <c r="C399" s="14" t="s">
        <v>7924</v>
      </c>
      <c r="D399" s="15">
        <v>1500</v>
      </c>
      <c r="E399" s="16">
        <v>2102</v>
      </c>
      <c r="F399" s="14" t="s">
        <v>8218</v>
      </c>
      <c r="G399" s="14" t="s">
        <v>8223</v>
      </c>
      <c r="H399" s="14" t="s">
        <v>8245</v>
      </c>
      <c r="I399" s="14">
        <v>1427860740</v>
      </c>
      <c r="J399" s="14">
        <v>1424727712</v>
      </c>
      <c r="K399" s="14" t="b">
        <v>0</v>
      </c>
      <c r="L399" s="14">
        <v>34</v>
      </c>
      <c r="M399" s="14" t="b">
        <v>1</v>
      </c>
      <c r="N399" s="14" t="s">
        <v>8269</v>
      </c>
      <c r="O399" s="14">
        <v>140</v>
      </c>
      <c r="P399" s="14">
        <v>61.82</v>
      </c>
      <c r="Q399" s="14" t="s">
        <v>8315</v>
      </c>
      <c r="R399" s="14" t="s">
        <v>8316</v>
      </c>
      <c r="S399" s="17">
        <v>42058.904074074075</v>
      </c>
    </row>
    <row r="400" spans="1:19" x14ac:dyDescent="0.35">
      <c r="A400" s="14">
        <v>3816</v>
      </c>
      <c r="B400" s="14" t="s">
        <v>3813</v>
      </c>
      <c r="C400" s="14" t="s">
        <v>7926</v>
      </c>
      <c r="D400" s="15">
        <v>1500</v>
      </c>
      <c r="E400" s="16">
        <v>1788.57</v>
      </c>
      <c r="F400" s="14" t="s">
        <v>8218</v>
      </c>
      <c r="G400" s="14" t="s">
        <v>8223</v>
      </c>
      <c r="H400" s="14" t="s">
        <v>8245</v>
      </c>
      <c r="I400" s="14">
        <v>1405614823</v>
      </c>
      <c r="J400" s="14">
        <v>1403022823</v>
      </c>
      <c r="K400" s="14" t="b">
        <v>0</v>
      </c>
      <c r="L400" s="14">
        <v>37</v>
      </c>
      <c r="M400" s="14" t="b">
        <v>1</v>
      </c>
      <c r="N400" s="14" t="s">
        <v>8269</v>
      </c>
      <c r="O400" s="14">
        <v>119</v>
      </c>
      <c r="P400" s="14">
        <v>48.34</v>
      </c>
      <c r="Q400" s="14" t="s">
        <v>8315</v>
      </c>
      <c r="R400" s="14" t="s">
        <v>8316</v>
      </c>
      <c r="S400" s="17">
        <v>41807.690081018518</v>
      </c>
    </row>
    <row r="401" spans="1:19" x14ac:dyDescent="0.35">
      <c r="A401" s="14">
        <v>3817</v>
      </c>
      <c r="B401" s="14" t="s">
        <v>3814</v>
      </c>
      <c r="C401" s="14" t="s">
        <v>7927</v>
      </c>
      <c r="D401" s="15">
        <v>2000</v>
      </c>
      <c r="E401" s="16">
        <v>2145</v>
      </c>
      <c r="F401" s="14" t="s">
        <v>8218</v>
      </c>
      <c r="G401" s="14" t="s">
        <v>8223</v>
      </c>
      <c r="H401" s="14" t="s">
        <v>8245</v>
      </c>
      <c r="I401" s="14">
        <v>1445659140</v>
      </c>
      <c r="J401" s="14">
        <v>1444236216</v>
      </c>
      <c r="K401" s="14" t="b">
        <v>0</v>
      </c>
      <c r="L401" s="14">
        <v>20</v>
      </c>
      <c r="M401" s="14" t="b">
        <v>1</v>
      </c>
      <c r="N401" s="14" t="s">
        <v>8269</v>
      </c>
      <c r="O401" s="14">
        <v>107</v>
      </c>
      <c r="P401" s="14">
        <v>107.25</v>
      </c>
      <c r="Q401" s="14" t="s">
        <v>8315</v>
      </c>
      <c r="R401" s="14" t="s">
        <v>8316</v>
      </c>
      <c r="S401" s="17">
        <v>42284.69694444444</v>
      </c>
    </row>
    <row r="402" spans="1:19" x14ac:dyDescent="0.35">
      <c r="A402" s="14">
        <v>3818</v>
      </c>
      <c r="B402" s="14" t="s">
        <v>3815</v>
      </c>
      <c r="C402" s="14" t="s">
        <v>7928</v>
      </c>
      <c r="D402" s="15">
        <v>250</v>
      </c>
      <c r="E402" s="16">
        <v>570</v>
      </c>
      <c r="F402" s="14" t="s">
        <v>8218</v>
      </c>
      <c r="G402" s="14" t="s">
        <v>8223</v>
      </c>
      <c r="H402" s="14" t="s">
        <v>8245</v>
      </c>
      <c r="I402" s="14">
        <v>1426187582</v>
      </c>
      <c r="J402" s="14">
        <v>1423599182</v>
      </c>
      <c r="K402" s="14" t="b">
        <v>0</v>
      </c>
      <c r="L402" s="14">
        <v>10</v>
      </c>
      <c r="M402" s="14" t="b">
        <v>1</v>
      </c>
      <c r="N402" s="14" t="s">
        <v>8269</v>
      </c>
      <c r="O402" s="14">
        <v>228</v>
      </c>
      <c r="P402" s="14">
        <v>57</v>
      </c>
      <c r="Q402" s="14" t="s">
        <v>8315</v>
      </c>
      <c r="R402" s="14" t="s">
        <v>8316</v>
      </c>
      <c r="S402" s="17">
        <v>42045.84238425926</v>
      </c>
    </row>
    <row r="403" spans="1:19" x14ac:dyDescent="0.35">
      <c r="A403" s="14">
        <v>3819</v>
      </c>
      <c r="B403" s="14" t="s">
        <v>3816</v>
      </c>
      <c r="C403" s="14" t="s">
        <v>7817</v>
      </c>
      <c r="D403" s="15">
        <v>1000</v>
      </c>
      <c r="E403" s="16">
        <v>1064</v>
      </c>
      <c r="F403" s="14" t="s">
        <v>8218</v>
      </c>
      <c r="G403" s="14" t="s">
        <v>8223</v>
      </c>
      <c r="H403" s="14" t="s">
        <v>8245</v>
      </c>
      <c r="I403" s="14">
        <v>1437166920</v>
      </c>
      <c r="J403" s="14">
        <v>1435554104</v>
      </c>
      <c r="K403" s="14" t="b">
        <v>0</v>
      </c>
      <c r="L403" s="14">
        <v>26</v>
      </c>
      <c r="M403" s="14" t="b">
        <v>1</v>
      </c>
      <c r="N403" s="14" t="s">
        <v>8269</v>
      </c>
      <c r="O403" s="14">
        <v>106</v>
      </c>
      <c r="P403" s="14">
        <v>40.92</v>
      </c>
      <c r="Q403" s="14" t="s">
        <v>8315</v>
      </c>
      <c r="R403" s="14" t="s">
        <v>8316</v>
      </c>
      <c r="S403" s="17">
        <v>42184.209537037037</v>
      </c>
    </row>
    <row r="404" spans="1:19" x14ac:dyDescent="0.35">
      <c r="A404" s="14">
        <v>3821</v>
      </c>
      <c r="B404" s="14" t="s">
        <v>3818</v>
      </c>
      <c r="C404" s="14" t="s">
        <v>7930</v>
      </c>
      <c r="D404" s="15">
        <v>3500</v>
      </c>
      <c r="E404" s="16">
        <v>3659</v>
      </c>
      <c r="F404" s="14" t="s">
        <v>8218</v>
      </c>
      <c r="G404" s="14" t="s">
        <v>8223</v>
      </c>
      <c r="H404" s="14" t="s">
        <v>8245</v>
      </c>
      <c r="I404" s="14">
        <v>1451881207</v>
      </c>
      <c r="J404" s="14">
        <v>1449116407</v>
      </c>
      <c r="K404" s="14" t="b">
        <v>0</v>
      </c>
      <c r="L404" s="14">
        <v>46</v>
      </c>
      <c r="M404" s="14" t="b">
        <v>1</v>
      </c>
      <c r="N404" s="14" t="s">
        <v>8269</v>
      </c>
      <c r="O404" s="14">
        <v>105</v>
      </c>
      <c r="P404" s="14">
        <v>79.540000000000006</v>
      </c>
      <c r="Q404" s="14" t="s">
        <v>8315</v>
      </c>
      <c r="R404" s="14" t="s">
        <v>8316</v>
      </c>
      <c r="S404" s="17">
        <v>42341.180636574078</v>
      </c>
    </row>
    <row r="405" spans="1:19" x14ac:dyDescent="0.35">
      <c r="A405" s="14">
        <v>3823</v>
      </c>
      <c r="B405" s="14" t="s">
        <v>3820</v>
      </c>
      <c r="C405" s="14" t="s">
        <v>7932</v>
      </c>
      <c r="D405" s="15">
        <v>2500</v>
      </c>
      <c r="E405" s="16">
        <v>2650</v>
      </c>
      <c r="F405" s="14" t="s">
        <v>8218</v>
      </c>
      <c r="G405" s="14" t="s">
        <v>8223</v>
      </c>
      <c r="H405" s="14" t="s">
        <v>8245</v>
      </c>
      <c r="I405" s="14">
        <v>1437364740</v>
      </c>
      <c r="J405" s="14">
        <v>1434405044</v>
      </c>
      <c r="K405" s="14" t="b">
        <v>0</v>
      </c>
      <c r="L405" s="14">
        <v>41</v>
      </c>
      <c r="M405" s="14" t="b">
        <v>1</v>
      </c>
      <c r="N405" s="14" t="s">
        <v>8269</v>
      </c>
      <c r="O405" s="14">
        <v>106</v>
      </c>
      <c r="P405" s="14">
        <v>64.63</v>
      </c>
      <c r="Q405" s="14" t="s">
        <v>8315</v>
      </c>
      <c r="R405" s="14" t="s">
        <v>8316</v>
      </c>
      <c r="S405" s="17">
        <v>42170.910231481481</v>
      </c>
    </row>
    <row r="406" spans="1:19" x14ac:dyDescent="0.35">
      <c r="A406" s="14">
        <v>3825</v>
      </c>
      <c r="B406" s="14" t="s">
        <v>3822</v>
      </c>
      <c r="C406" s="14" t="s">
        <v>7934</v>
      </c>
      <c r="D406" s="15">
        <v>5000</v>
      </c>
      <c r="E406" s="16">
        <v>5271</v>
      </c>
      <c r="F406" s="14" t="s">
        <v>8218</v>
      </c>
      <c r="G406" s="14" t="s">
        <v>8223</v>
      </c>
      <c r="H406" s="14" t="s">
        <v>8245</v>
      </c>
      <c r="I406" s="14">
        <v>1434505214</v>
      </c>
      <c r="J406" s="14">
        <v>1432690814</v>
      </c>
      <c r="K406" s="14" t="b">
        <v>0</v>
      </c>
      <c r="L406" s="14">
        <v>49</v>
      </c>
      <c r="M406" s="14" t="b">
        <v>1</v>
      </c>
      <c r="N406" s="14" t="s">
        <v>8269</v>
      </c>
      <c r="O406" s="14">
        <v>105</v>
      </c>
      <c r="P406" s="14">
        <v>107.57</v>
      </c>
      <c r="Q406" s="14" t="s">
        <v>8315</v>
      </c>
      <c r="R406" s="14" t="s">
        <v>8316</v>
      </c>
      <c r="S406" s="17">
        <v>42151.069606481484</v>
      </c>
    </row>
    <row r="407" spans="1:19" x14ac:dyDescent="0.35">
      <c r="A407" s="14">
        <v>3828</v>
      </c>
      <c r="B407" s="14" t="s">
        <v>3825</v>
      </c>
      <c r="C407" s="14" t="s">
        <v>7937</v>
      </c>
      <c r="D407" s="15">
        <v>5000</v>
      </c>
      <c r="E407" s="16">
        <v>5000</v>
      </c>
      <c r="F407" s="14" t="s">
        <v>8218</v>
      </c>
      <c r="G407" s="14" t="s">
        <v>8223</v>
      </c>
      <c r="H407" s="14" t="s">
        <v>8245</v>
      </c>
      <c r="I407" s="14">
        <v>1420033187</v>
      </c>
      <c r="J407" s="14">
        <v>1414845587</v>
      </c>
      <c r="K407" s="14" t="b">
        <v>0</v>
      </c>
      <c r="L407" s="14">
        <v>28</v>
      </c>
      <c r="M407" s="14" t="b">
        <v>1</v>
      </c>
      <c r="N407" s="14" t="s">
        <v>8269</v>
      </c>
      <c r="O407" s="14">
        <v>100</v>
      </c>
      <c r="P407" s="14">
        <v>178.57</v>
      </c>
      <c r="Q407" s="14" t="s">
        <v>8315</v>
      </c>
      <c r="R407" s="14" t="s">
        <v>8316</v>
      </c>
      <c r="S407" s="17">
        <v>41944.527627314819</v>
      </c>
    </row>
    <row r="408" spans="1:19" x14ac:dyDescent="0.35">
      <c r="A408" s="14">
        <v>3829</v>
      </c>
      <c r="B408" s="14" t="s">
        <v>3826</v>
      </c>
      <c r="C408" s="14" t="s">
        <v>7938</v>
      </c>
      <c r="D408" s="15">
        <v>500</v>
      </c>
      <c r="E408" s="16">
        <v>501</v>
      </c>
      <c r="F408" s="14" t="s">
        <v>8218</v>
      </c>
      <c r="G408" s="14" t="s">
        <v>8223</v>
      </c>
      <c r="H408" s="14" t="s">
        <v>8245</v>
      </c>
      <c r="I408" s="14">
        <v>1472676371</v>
      </c>
      <c r="J408" s="14">
        <v>1470948371</v>
      </c>
      <c r="K408" s="14" t="b">
        <v>0</v>
      </c>
      <c r="L408" s="14">
        <v>8</v>
      </c>
      <c r="M408" s="14" t="b">
        <v>1</v>
      </c>
      <c r="N408" s="14" t="s">
        <v>8269</v>
      </c>
      <c r="O408" s="14">
        <v>100</v>
      </c>
      <c r="P408" s="14">
        <v>62.63</v>
      </c>
      <c r="Q408" s="14" t="s">
        <v>8315</v>
      </c>
      <c r="R408" s="14" t="s">
        <v>8316</v>
      </c>
      <c r="S408" s="17">
        <v>42593.865405092598</v>
      </c>
    </row>
    <row r="409" spans="1:19" x14ac:dyDescent="0.35">
      <c r="A409" s="14">
        <v>3830</v>
      </c>
      <c r="B409" s="14" t="s">
        <v>3827</v>
      </c>
      <c r="C409" s="14" t="s">
        <v>7939</v>
      </c>
      <c r="D409" s="15">
        <v>100</v>
      </c>
      <c r="E409" s="16">
        <v>225</v>
      </c>
      <c r="F409" s="14" t="s">
        <v>8218</v>
      </c>
      <c r="G409" s="14" t="s">
        <v>8223</v>
      </c>
      <c r="H409" s="14" t="s">
        <v>8245</v>
      </c>
      <c r="I409" s="14">
        <v>1464371211</v>
      </c>
      <c r="J409" s="14">
        <v>1463161611</v>
      </c>
      <c r="K409" s="14" t="b">
        <v>0</v>
      </c>
      <c r="L409" s="14">
        <v>3</v>
      </c>
      <c r="M409" s="14" t="b">
        <v>1</v>
      </c>
      <c r="N409" s="14" t="s">
        <v>8269</v>
      </c>
      <c r="O409" s="14">
        <v>225</v>
      </c>
      <c r="P409" s="14">
        <v>75</v>
      </c>
      <c r="Q409" s="14" t="s">
        <v>8315</v>
      </c>
      <c r="R409" s="14" t="s">
        <v>8316</v>
      </c>
      <c r="S409" s="17">
        <v>42503.740868055553</v>
      </c>
    </row>
    <row r="410" spans="1:19" x14ac:dyDescent="0.35">
      <c r="A410" s="14">
        <v>3831</v>
      </c>
      <c r="B410" s="14" t="s">
        <v>3828</v>
      </c>
      <c r="C410" s="14" t="s">
        <v>7940</v>
      </c>
      <c r="D410" s="15">
        <v>500</v>
      </c>
      <c r="E410" s="16">
        <v>530.11</v>
      </c>
      <c r="F410" s="14" t="s">
        <v>8218</v>
      </c>
      <c r="G410" s="14" t="s">
        <v>8223</v>
      </c>
      <c r="H410" s="14" t="s">
        <v>8245</v>
      </c>
      <c r="I410" s="14">
        <v>1415222545</v>
      </c>
      <c r="J410" s="14">
        <v>1413404545</v>
      </c>
      <c r="K410" s="14" t="b">
        <v>0</v>
      </c>
      <c r="L410" s="14">
        <v>9</v>
      </c>
      <c r="M410" s="14" t="b">
        <v>1</v>
      </c>
      <c r="N410" s="14" t="s">
        <v>8269</v>
      </c>
      <c r="O410" s="14">
        <v>106</v>
      </c>
      <c r="P410" s="14">
        <v>58.9</v>
      </c>
      <c r="Q410" s="14" t="s">
        <v>8315</v>
      </c>
      <c r="R410" s="14" t="s">
        <v>8316</v>
      </c>
      <c r="S410" s="17">
        <v>41927.848900462966</v>
      </c>
    </row>
    <row r="411" spans="1:19" x14ac:dyDescent="0.35">
      <c r="A411" s="14">
        <v>3832</v>
      </c>
      <c r="B411" s="14" t="s">
        <v>3829</v>
      </c>
      <c r="C411" s="14" t="s">
        <v>7941</v>
      </c>
      <c r="D411" s="15">
        <v>1200</v>
      </c>
      <c r="E411" s="16">
        <v>1256</v>
      </c>
      <c r="F411" s="14" t="s">
        <v>8218</v>
      </c>
      <c r="G411" s="14" t="s">
        <v>8223</v>
      </c>
      <c r="H411" s="14" t="s">
        <v>8245</v>
      </c>
      <c r="I411" s="14">
        <v>1455936335</v>
      </c>
      <c r="J411" s="14">
        <v>1452048335</v>
      </c>
      <c r="K411" s="14" t="b">
        <v>0</v>
      </c>
      <c r="L411" s="14">
        <v>9</v>
      </c>
      <c r="M411" s="14" t="b">
        <v>1</v>
      </c>
      <c r="N411" s="14" t="s">
        <v>8269</v>
      </c>
      <c r="O411" s="14">
        <v>105</v>
      </c>
      <c r="P411" s="14">
        <v>139.56</v>
      </c>
      <c r="Q411" s="14" t="s">
        <v>8315</v>
      </c>
      <c r="R411" s="14" t="s">
        <v>8316</v>
      </c>
      <c r="S411" s="17">
        <v>42375.114988425921</v>
      </c>
    </row>
    <row r="412" spans="1:19" x14ac:dyDescent="0.35">
      <c r="A412" s="14">
        <v>3836</v>
      </c>
      <c r="B412" s="14" t="s">
        <v>3833</v>
      </c>
      <c r="C412" s="14" t="s">
        <v>7945</v>
      </c>
      <c r="D412" s="15">
        <v>800</v>
      </c>
      <c r="E412" s="16">
        <v>900</v>
      </c>
      <c r="F412" s="14" t="s">
        <v>8218</v>
      </c>
      <c r="G412" s="14" t="s">
        <v>8223</v>
      </c>
      <c r="H412" s="14" t="s">
        <v>8245</v>
      </c>
      <c r="I412" s="14">
        <v>1470197340</v>
      </c>
      <c r="J412" s="14">
        <v>1467497652</v>
      </c>
      <c r="K412" s="14" t="b">
        <v>0</v>
      </c>
      <c r="L412" s="14">
        <v>14</v>
      </c>
      <c r="M412" s="14" t="b">
        <v>1</v>
      </c>
      <c r="N412" s="14" t="s">
        <v>8269</v>
      </c>
      <c r="O412" s="14">
        <v>113</v>
      </c>
      <c r="P412" s="14">
        <v>64.290000000000006</v>
      </c>
      <c r="Q412" s="14" t="s">
        <v>8315</v>
      </c>
      <c r="R412" s="14" t="s">
        <v>8316</v>
      </c>
      <c r="S412" s="17">
        <v>42553.926527777774</v>
      </c>
    </row>
    <row r="413" spans="1:19" x14ac:dyDescent="0.35">
      <c r="A413" s="14">
        <v>3839</v>
      </c>
      <c r="B413" s="14" t="s">
        <v>3836</v>
      </c>
      <c r="C413" s="14" t="s">
        <v>7948</v>
      </c>
      <c r="D413" s="15">
        <v>2000</v>
      </c>
      <c r="E413" s="16">
        <v>2025</v>
      </c>
      <c r="F413" s="14" t="s">
        <v>8218</v>
      </c>
      <c r="G413" s="14" t="s">
        <v>8223</v>
      </c>
      <c r="H413" s="14" t="s">
        <v>8245</v>
      </c>
      <c r="I413" s="14">
        <v>1438226724</v>
      </c>
      <c r="J413" s="14">
        <v>1433042724</v>
      </c>
      <c r="K413" s="14" t="b">
        <v>0</v>
      </c>
      <c r="L413" s="14">
        <v>32</v>
      </c>
      <c r="M413" s="14" t="b">
        <v>1</v>
      </c>
      <c r="N413" s="14" t="s">
        <v>8269</v>
      </c>
      <c r="O413" s="14">
        <v>101</v>
      </c>
      <c r="P413" s="14">
        <v>63.28</v>
      </c>
      <c r="Q413" s="14" t="s">
        <v>8315</v>
      </c>
      <c r="R413" s="14" t="s">
        <v>8316</v>
      </c>
      <c r="S413" s="17">
        <v>42155.142638888887</v>
      </c>
    </row>
  </sheetData>
  <conditionalFormatting sqref="F1:F413">
    <cfRule type="cellIs" dxfId="7" priority="2" operator="equal">
      <formula>"successful"</formula>
    </cfRule>
    <cfRule type="cellIs" dxfId="6" priority="3" operator="equal">
      <formula>"live"</formula>
    </cfRule>
  </conditionalFormatting>
  <conditionalFormatting sqref="O2:O413 O1:P1">
    <cfRule type="colorScale" priority="1">
      <colorScale>
        <cfvo type="min"/>
        <cfvo type="percentile" val="90"/>
        <color rgb="FFFF7979"/>
        <color theme="4" tint="0.39997558519241921"/>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BC1E7-FC68-4286-8987-A9C0FACA062B}">
  <dimension ref="A1:S251"/>
  <sheetViews>
    <sheetView workbookViewId="0">
      <selection activeCell="D5" sqref="D5"/>
    </sheetView>
  </sheetViews>
  <sheetFormatPr defaultRowHeight="14.5" x14ac:dyDescent="0.35"/>
  <cols>
    <col min="1" max="1" width="8.7265625" style="14"/>
    <col min="2" max="2" width="25.1796875" style="14" customWidth="1"/>
    <col min="3" max="3" width="29.26953125" style="14" customWidth="1"/>
    <col min="4" max="4" width="12.08984375" style="14" bestFit="1" customWidth="1"/>
    <col min="5" max="5" width="9.81640625" style="14" bestFit="1" customWidth="1"/>
    <col min="6" max="16384" width="8.7265625" style="14"/>
  </cols>
  <sheetData>
    <row r="1" spans="1:19" x14ac:dyDescent="0.35">
      <c r="A1" s="1" t="s">
        <v>0</v>
      </c>
      <c r="B1" s="1" t="s">
        <v>1</v>
      </c>
      <c r="C1" s="1"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 t="s">
        <v>8358</v>
      </c>
      <c r="R1" s="1" t="s">
        <v>8359</v>
      </c>
      <c r="S1" s="1" t="s">
        <v>8365</v>
      </c>
    </row>
    <row r="2" spans="1:19" x14ac:dyDescent="0.35">
      <c r="A2" s="14">
        <v>2843</v>
      </c>
      <c r="B2" s="14" t="s">
        <v>2843</v>
      </c>
      <c r="C2" s="14" t="s">
        <v>6953</v>
      </c>
      <c r="D2" s="15">
        <v>1200</v>
      </c>
      <c r="E2" s="16">
        <v>0</v>
      </c>
      <c r="F2" s="14" t="s">
        <v>8220</v>
      </c>
      <c r="G2" s="14" t="s">
        <v>8223</v>
      </c>
      <c r="H2" s="14" t="s">
        <v>8245</v>
      </c>
      <c r="I2" s="14">
        <v>1465790400</v>
      </c>
      <c r="J2" s="14">
        <v>1462210950</v>
      </c>
      <c r="K2" s="14" t="b">
        <v>0</v>
      </c>
      <c r="L2" s="14">
        <v>0</v>
      </c>
      <c r="M2" s="14" t="b">
        <v>0</v>
      </c>
      <c r="N2" s="14" t="s">
        <v>8269</v>
      </c>
      <c r="O2" s="14">
        <v>0</v>
      </c>
      <c r="P2" s="14">
        <v>0</v>
      </c>
      <c r="Q2" s="14" t="s">
        <v>8315</v>
      </c>
      <c r="R2" s="14" t="s">
        <v>8316</v>
      </c>
      <c r="S2" s="17">
        <v>42492.737847222219</v>
      </c>
    </row>
    <row r="3" spans="1:19" x14ac:dyDescent="0.35">
      <c r="A3" s="14">
        <v>2845</v>
      </c>
      <c r="B3" s="14" t="s">
        <v>2845</v>
      </c>
      <c r="C3" s="14" t="s">
        <v>6955</v>
      </c>
      <c r="D3" s="15">
        <v>7500</v>
      </c>
      <c r="E3" s="16">
        <v>2366</v>
      </c>
      <c r="F3" s="14" t="s">
        <v>8220</v>
      </c>
      <c r="G3" s="14" t="s">
        <v>8223</v>
      </c>
      <c r="H3" s="14" t="s">
        <v>8245</v>
      </c>
      <c r="I3" s="14">
        <v>1433723033</v>
      </c>
      <c r="J3" s="14">
        <v>1428539033</v>
      </c>
      <c r="K3" s="14" t="b">
        <v>0</v>
      </c>
      <c r="L3" s="14">
        <v>39</v>
      </c>
      <c r="M3" s="14" t="b">
        <v>0</v>
      </c>
      <c r="N3" s="14" t="s">
        <v>8269</v>
      </c>
      <c r="O3" s="14">
        <v>32</v>
      </c>
      <c r="P3" s="14">
        <v>60.67</v>
      </c>
      <c r="Q3" s="14" t="s">
        <v>8315</v>
      </c>
      <c r="R3" s="14" t="s">
        <v>8316</v>
      </c>
      <c r="S3" s="17">
        <v>42103.016585648147</v>
      </c>
    </row>
    <row r="4" spans="1:19" x14ac:dyDescent="0.35">
      <c r="A4" s="14">
        <v>2846</v>
      </c>
      <c r="B4" s="14" t="s">
        <v>2846</v>
      </c>
      <c r="C4" s="14" t="s">
        <v>6956</v>
      </c>
      <c r="D4" s="15">
        <v>8000</v>
      </c>
      <c r="E4" s="16">
        <v>0</v>
      </c>
      <c r="F4" s="14" t="s">
        <v>8220</v>
      </c>
      <c r="G4" s="14" t="s">
        <v>8223</v>
      </c>
      <c r="H4" s="14" t="s">
        <v>8245</v>
      </c>
      <c r="I4" s="14">
        <v>1432917394</v>
      </c>
      <c r="J4" s="14">
        <v>1429029394</v>
      </c>
      <c r="K4" s="14" t="b">
        <v>0</v>
      </c>
      <c r="L4" s="14">
        <v>0</v>
      </c>
      <c r="M4" s="14" t="b">
        <v>0</v>
      </c>
      <c r="N4" s="14" t="s">
        <v>8269</v>
      </c>
      <c r="O4" s="14">
        <v>0</v>
      </c>
      <c r="P4" s="14">
        <v>0</v>
      </c>
      <c r="Q4" s="14" t="s">
        <v>8315</v>
      </c>
      <c r="R4" s="14" t="s">
        <v>8316</v>
      </c>
      <c r="S4" s="17">
        <v>42108.692060185189</v>
      </c>
    </row>
    <row r="5" spans="1:19" x14ac:dyDescent="0.35">
      <c r="A5" s="14">
        <v>2847</v>
      </c>
      <c r="B5" s="14" t="s">
        <v>2847</v>
      </c>
      <c r="C5" s="14" t="s">
        <v>6957</v>
      </c>
      <c r="D5" s="15">
        <v>2000</v>
      </c>
      <c r="E5" s="16">
        <v>0</v>
      </c>
      <c r="F5" s="14" t="s">
        <v>8220</v>
      </c>
      <c r="G5" s="14" t="s">
        <v>8223</v>
      </c>
      <c r="H5" s="14" t="s">
        <v>8245</v>
      </c>
      <c r="I5" s="14">
        <v>1464031265</v>
      </c>
      <c r="J5" s="14">
        <v>1458847265</v>
      </c>
      <c r="K5" s="14" t="b">
        <v>0</v>
      </c>
      <c r="L5" s="14">
        <v>0</v>
      </c>
      <c r="M5" s="14" t="b">
        <v>0</v>
      </c>
      <c r="N5" s="14" t="s">
        <v>8269</v>
      </c>
      <c r="O5" s="14">
        <v>0</v>
      </c>
      <c r="P5" s="14">
        <v>0</v>
      </c>
      <c r="Q5" s="14" t="s">
        <v>8315</v>
      </c>
      <c r="R5" s="14" t="s">
        <v>8316</v>
      </c>
      <c r="S5" s="17">
        <v>42453.806307870371</v>
      </c>
    </row>
    <row r="6" spans="1:19" x14ac:dyDescent="0.35">
      <c r="A6" s="14">
        <v>2848</v>
      </c>
      <c r="B6" s="14" t="s">
        <v>2848</v>
      </c>
      <c r="C6" s="14" t="s">
        <v>6958</v>
      </c>
      <c r="D6" s="15">
        <v>35000</v>
      </c>
      <c r="E6" s="16">
        <v>70</v>
      </c>
      <c r="F6" s="14" t="s">
        <v>8220</v>
      </c>
      <c r="G6" s="14" t="s">
        <v>8223</v>
      </c>
      <c r="H6" s="14" t="s">
        <v>8245</v>
      </c>
      <c r="I6" s="14">
        <v>1432913659</v>
      </c>
      <c r="J6" s="14">
        <v>1430321659</v>
      </c>
      <c r="K6" s="14" t="b">
        <v>0</v>
      </c>
      <c r="L6" s="14">
        <v>3</v>
      </c>
      <c r="M6" s="14" t="b">
        <v>0</v>
      </c>
      <c r="N6" s="14" t="s">
        <v>8269</v>
      </c>
      <c r="O6" s="14">
        <v>0</v>
      </c>
      <c r="P6" s="14">
        <v>23.33</v>
      </c>
      <c r="Q6" s="14" t="s">
        <v>8315</v>
      </c>
      <c r="R6" s="14" t="s">
        <v>8316</v>
      </c>
      <c r="S6" s="17">
        <v>42123.648831018523</v>
      </c>
    </row>
    <row r="7" spans="1:19" x14ac:dyDescent="0.35">
      <c r="A7" s="14">
        <v>2850</v>
      </c>
      <c r="B7" s="14" t="s">
        <v>2850</v>
      </c>
      <c r="C7" s="14" t="s">
        <v>6960</v>
      </c>
      <c r="D7" s="15">
        <v>8000</v>
      </c>
      <c r="E7" s="16">
        <v>311</v>
      </c>
      <c r="F7" s="14" t="s">
        <v>8220</v>
      </c>
      <c r="G7" s="14" t="s">
        <v>8223</v>
      </c>
      <c r="H7" s="14" t="s">
        <v>8245</v>
      </c>
      <c r="I7" s="14">
        <v>1409962211</v>
      </c>
      <c r="J7" s="14">
        <v>1407370211</v>
      </c>
      <c r="K7" s="14" t="b">
        <v>0</v>
      </c>
      <c r="L7" s="14">
        <v>13</v>
      </c>
      <c r="M7" s="14" t="b">
        <v>0</v>
      </c>
      <c r="N7" s="14" t="s">
        <v>8269</v>
      </c>
      <c r="O7" s="14">
        <v>4</v>
      </c>
      <c r="P7" s="14">
        <v>23.92</v>
      </c>
      <c r="Q7" s="14" t="s">
        <v>8315</v>
      </c>
      <c r="R7" s="14" t="s">
        <v>8316</v>
      </c>
      <c r="S7" s="17">
        <v>41858.007071759261</v>
      </c>
    </row>
    <row r="8" spans="1:19" x14ac:dyDescent="0.35">
      <c r="A8" s="14">
        <v>2852</v>
      </c>
      <c r="B8" s="14" t="s">
        <v>2852</v>
      </c>
      <c r="C8" s="14" t="s">
        <v>6962</v>
      </c>
      <c r="D8" s="15">
        <v>5000</v>
      </c>
      <c r="E8" s="16">
        <v>95</v>
      </c>
      <c r="F8" s="14" t="s">
        <v>8220</v>
      </c>
      <c r="G8" s="14" t="s">
        <v>8223</v>
      </c>
      <c r="H8" s="14" t="s">
        <v>8245</v>
      </c>
      <c r="I8" s="14">
        <v>1403312703</v>
      </c>
      <c r="J8" s="14">
        <v>1400720703</v>
      </c>
      <c r="K8" s="14" t="b">
        <v>0</v>
      </c>
      <c r="L8" s="14">
        <v>6</v>
      </c>
      <c r="M8" s="14" t="b">
        <v>0</v>
      </c>
      <c r="N8" s="14" t="s">
        <v>8269</v>
      </c>
      <c r="O8" s="14">
        <v>2</v>
      </c>
      <c r="P8" s="14">
        <v>15.83</v>
      </c>
      <c r="Q8" s="14" t="s">
        <v>8315</v>
      </c>
      <c r="R8" s="14" t="s">
        <v>8316</v>
      </c>
      <c r="S8" s="17">
        <v>41781.045173611114</v>
      </c>
    </row>
    <row r="9" spans="1:19" x14ac:dyDescent="0.35">
      <c r="A9" s="14">
        <v>2855</v>
      </c>
      <c r="B9" s="14" t="s">
        <v>2855</v>
      </c>
      <c r="C9" s="14" t="s">
        <v>6965</v>
      </c>
      <c r="D9" s="15">
        <v>600</v>
      </c>
      <c r="E9" s="16">
        <v>300</v>
      </c>
      <c r="F9" s="14" t="s">
        <v>8220</v>
      </c>
      <c r="G9" s="14" t="s">
        <v>8223</v>
      </c>
      <c r="H9" s="14" t="s">
        <v>8245</v>
      </c>
      <c r="I9" s="14">
        <v>1454110440</v>
      </c>
      <c r="J9" s="14">
        <v>1451607071</v>
      </c>
      <c r="K9" s="14" t="b">
        <v>0</v>
      </c>
      <c r="L9" s="14">
        <v>5</v>
      </c>
      <c r="M9" s="14" t="b">
        <v>0</v>
      </c>
      <c r="N9" s="14" t="s">
        <v>8269</v>
      </c>
      <c r="O9" s="14">
        <v>50</v>
      </c>
      <c r="P9" s="14">
        <v>60</v>
      </c>
      <c r="Q9" s="14" t="s">
        <v>8315</v>
      </c>
      <c r="R9" s="14" t="s">
        <v>8316</v>
      </c>
      <c r="S9" s="17">
        <v>42370.007766203707</v>
      </c>
    </row>
    <row r="10" spans="1:19" x14ac:dyDescent="0.35">
      <c r="A10" s="14">
        <v>2856</v>
      </c>
      <c r="B10" s="14" t="s">
        <v>2856</v>
      </c>
      <c r="C10" s="14" t="s">
        <v>6966</v>
      </c>
      <c r="D10" s="15">
        <v>3000</v>
      </c>
      <c r="E10" s="16">
        <v>146</v>
      </c>
      <c r="F10" s="14" t="s">
        <v>8220</v>
      </c>
      <c r="G10" s="14" t="s">
        <v>8223</v>
      </c>
      <c r="H10" s="14" t="s">
        <v>8245</v>
      </c>
      <c r="I10" s="14">
        <v>1439069640</v>
      </c>
      <c r="J10" s="14">
        <v>1433897647</v>
      </c>
      <c r="K10" s="14" t="b">
        <v>0</v>
      </c>
      <c r="L10" s="14">
        <v>6</v>
      </c>
      <c r="M10" s="14" t="b">
        <v>0</v>
      </c>
      <c r="N10" s="14" t="s">
        <v>8269</v>
      </c>
      <c r="O10" s="14">
        <v>5</v>
      </c>
      <c r="P10" s="14">
        <v>24.33</v>
      </c>
      <c r="Q10" s="14" t="s">
        <v>8315</v>
      </c>
      <c r="R10" s="14" t="s">
        <v>8316</v>
      </c>
      <c r="S10" s="17">
        <v>42165.037581018521</v>
      </c>
    </row>
    <row r="11" spans="1:19" x14ac:dyDescent="0.35">
      <c r="A11" s="14">
        <v>2860</v>
      </c>
      <c r="B11" s="14" t="s">
        <v>2860</v>
      </c>
      <c r="C11" s="14" t="s">
        <v>6970</v>
      </c>
      <c r="D11" s="15">
        <v>4000</v>
      </c>
      <c r="E11" s="16">
        <v>266</v>
      </c>
      <c r="F11" s="14" t="s">
        <v>8220</v>
      </c>
      <c r="G11" s="14" t="s">
        <v>8223</v>
      </c>
      <c r="H11" s="14" t="s">
        <v>8245</v>
      </c>
      <c r="I11" s="14">
        <v>1466363576</v>
      </c>
      <c r="J11" s="14">
        <v>1461179576</v>
      </c>
      <c r="K11" s="14" t="b">
        <v>0</v>
      </c>
      <c r="L11" s="14">
        <v>9</v>
      </c>
      <c r="M11" s="14" t="b">
        <v>0</v>
      </c>
      <c r="N11" s="14" t="s">
        <v>8269</v>
      </c>
      <c r="O11" s="14">
        <v>7</v>
      </c>
      <c r="P11" s="14">
        <v>29.56</v>
      </c>
      <c r="Q11" s="14" t="s">
        <v>8315</v>
      </c>
      <c r="R11" s="14" t="s">
        <v>8316</v>
      </c>
      <c r="S11" s="17">
        <v>42480.800648148142</v>
      </c>
    </row>
    <row r="12" spans="1:19" x14ac:dyDescent="0.35">
      <c r="A12" s="14">
        <v>2862</v>
      </c>
      <c r="B12" s="14" t="s">
        <v>2862</v>
      </c>
      <c r="C12" s="14" t="s">
        <v>6972</v>
      </c>
      <c r="D12" s="15">
        <v>12700</v>
      </c>
      <c r="E12" s="16">
        <v>55</v>
      </c>
      <c r="F12" s="14" t="s">
        <v>8220</v>
      </c>
      <c r="G12" s="14" t="s">
        <v>8223</v>
      </c>
      <c r="H12" s="14" t="s">
        <v>8245</v>
      </c>
      <c r="I12" s="14">
        <v>1403636229</v>
      </c>
      <c r="J12" s="14">
        <v>1401044229</v>
      </c>
      <c r="K12" s="14" t="b">
        <v>0</v>
      </c>
      <c r="L12" s="14">
        <v>3</v>
      </c>
      <c r="M12" s="14" t="b">
        <v>0</v>
      </c>
      <c r="N12" s="14" t="s">
        <v>8269</v>
      </c>
      <c r="O12" s="14">
        <v>0</v>
      </c>
      <c r="P12" s="14">
        <v>18.329999999999998</v>
      </c>
      <c r="Q12" s="14" t="s">
        <v>8315</v>
      </c>
      <c r="R12" s="14" t="s">
        <v>8316</v>
      </c>
      <c r="S12" s="17">
        <v>41784.789687500001</v>
      </c>
    </row>
    <row r="13" spans="1:19" x14ac:dyDescent="0.35">
      <c r="A13" s="14">
        <v>2863</v>
      </c>
      <c r="B13" s="14" t="s">
        <v>2863</v>
      </c>
      <c r="C13" s="14" t="s">
        <v>6973</v>
      </c>
      <c r="D13" s="15">
        <v>50000</v>
      </c>
      <c r="E13" s="16">
        <v>20</v>
      </c>
      <c r="F13" s="14" t="s">
        <v>8220</v>
      </c>
      <c r="G13" s="14" t="s">
        <v>8223</v>
      </c>
      <c r="H13" s="14" t="s">
        <v>8245</v>
      </c>
      <c r="I13" s="14">
        <v>1410279123</v>
      </c>
      <c r="J13" s="14">
        <v>1405095123</v>
      </c>
      <c r="K13" s="14" t="b">
        <v>0</v>
      </c>
      <c r="L13" s="14">
        <v>1</v>
      </c>
      <c r="M13" s="14" t="b">
        <v>0</v>
      </c>
      <c r="N13" s="14" t="s">
        <v>8269</v>
      </c>
      <c r="O13" s="14">
        <v>0</v>
      </c>
      <c r="P13" s="14">
        <v>20</v>
      </c>
      <c r="Q13" s="14" t="s">
        <v>8315</v>
      </c>
      <c r="R13" s="14" t="s">
        <v>8316</v>
      </c>
      <c r="S13" s="17">
        <v>41831.675034722226</v>
      </c>
    </row>
    <row r="14" spans="1:19" x14ac:dyDescent="0.35">
      <c r="A14" s="14">
        <v>2865</v>
      </c>
      <c r="B14" s="14" t="s">
        <v>2865</v>
      </c>
      <c r="C14" s="14" t="s">
        <v>6975</v>
      </c>
      <c r="D14" s="15">
        <v>2888</v>
      </c>
      <c r="E14" s="16">
        <v>0</v>
      </c>
      <c r="F14" s="14" t="s">
        <v>8220</v>
      </c>
      <c r="G14" s="14" t="s">
        <v>8223</v>
      </c>
      <c r="H14" s="14" t="s">
        <v>8245</v>
      </c>
      <c r="I14" s="14">
        <v>1420512259</v>
      </c>
      <c r="J14" s="14">
        <v>1415328259</v>
      </c>
      <c r="K14" s="14" t="b">
        <v>0</v>
      </c>
      <c r="L14" s="14">
        <v>0</v>
      </c>
      <c r="M14" s="14" t="b">
        <v>0</v>
      </c>
      <c r="N14" s="14" t="s">
        <v>8269</v>
      </c>
      <c r="O14" s="14">
        <v>0</v>
      </c>
      <c r="P14" s="14">
        <v>0</v>
      </c>
      <c r="Q14" s="14" t="s">
        <v>8315</v>
      </c>
      <c r="R14" s="14" t="s">
        <v>8316</v>
      </c>
      <c r="S14" s="17">
        <v>41950.114108796297</v>
      </c>
    </row>
    <row r="15" spans="1:19" x14ac:dyDescent="0.35">
      <c r="A15" s="14">
        <v>2866</v>
      </c>
      <c r="B15" s="14" t="s">
        <v>2866</v>
      </c>
      <c r="C15" s="14" t="s">
        <v>6976</v>
      </c>
      <c r="D15" s="15">
        <v>5000</v>
      </c>
      <c r="E15" s="16">
        <v>45</v>
      </c>
      <c r="F15" s="14" t="s">
        <v>8220</v>
      </c>
      <c r="G15" s="14" t="s">
        <v>8223</v>
      </c>
      <c r="H15" s="14" t="s">
        <v>8245</v>
      </c>
      <c r="I15" s="14">
        <v>1476482400</v>
      </c>
      <c r="J15" s="14">
        <v>1473893721</v>
      </c>
      <c r="K15" s="14" t="b">
        <v>0</v>
      </c>
      <c r="L15" s="14">
        <v>2</v>
      </c>
      <c r="M15" s="14" t="b">
        <v>0</v>
      </c>
      <c r="N15" s="14" t="s">
        <v>8269</v>
      </c>
      <c r="O15" s="14">
        <v>1</v>
      </c>
      <c r="P15" s="14">
        <v>22.5</v>
      </c>
      <c r="Q15" s="14" t="s">
        <v>8315</v>
      </c>
      <c r="R15" s="14" t="s">
        <v>8316</v>
      </c>
      <c r="S15" s="17">
        <v>42627.955104166671</v>
      </c>
    </row>
    <row r="16" spans="1:19" x14ac:dyDescent="0.35">
      <c r="A16" s="14">
        <v>2867</v>
      </c>
      <c r="B16" s="14" t="s">
        <v>2867</v>
      </c>
      <c r="C16" s="14" t="s">
        <v>6977</v>
      </c>
      <c r="D16" s="15">
        <v>2500</v>
      </c>
      <c r="E16" s="16">
        <v>504</v>
      </c>
      <c r="F16" s="14" t="s">
        <v>8220</v>
      </c>
      <c r="G16" s="14" t="s">
        <v>8223</v>
      </c>
      <c r="H16" s="14" t="s">
        <v>8245</v>
      </c>
      <c r="I16" s="14">
        <v>1467604800</v>
      </c>
      <c r="J16" s="14">
        <v>1465533672</v>
      </c>
      <c r="K16" s="14" t="b">
        <v>0</v>
      </c>
      <c r="L16" s="14">
        <v>10</v>
      </c>
      <c r="M16" s="14" t="b">
        <v>0</v>
      </c>
      <c r="N16" s="14" t="s">
        <v>8269</v>
      </c>
      <c r="O16" s="14">
        <v>20</v>
      </c>
      <c r="P16" s="14">
        <v>50.4</v>
      </c>
      <c r="Q16" s="14" t="s">
        <v>8315</v>
      </c>
      <c r="R16" s="14" t="s">
        <v>8316</v>
      </c>
      <c r="S16" s="17">
        <v>42531.195277777777</v>
      </c>
    </row>
    <row r="17" spans="1:19" x14ac:dyDescent="0.35">
      <c r="A17" s="14">
        <v>2868</v>
      </c>
      <c r="B17" s="14" t="s">
        <v>2868</v>
      </c>
      <c r="C17" s="14" t="s">
        <v>6978</v>
      </c>
      <c r="D17" s="15">
        <v>15000</v>
      </c>
      <c r="E17" s="16">
        <v>6301.76</v>
      </c>
      <c r="F17" s="14" t="s">
        <v>8220</v>
      </c>
      <c r="G17" s="14" t="s">
        <v>8223</v>
      </c>
      <c r="H17" s="14" t="s">
        <v>8245</v>
      </c>
      <c r="I17" s="14">
        <v>1475697054</v>
      </c>
      <c r="J17" s="14">
        <v>1473105054</v>
      </c>
      <c r="K17" s="14" t="b">
        <v>0</v>
      </c>
      <c r="L17" s="14">
        <v>60</v>
      </c>
      <c r="M17" s="14" t="b">
        <v>0</v>
      </c>
      <c r="N17" s="14" t="s">
        <v>8269</v>
      </c>
      <c r="O17" s="14">
        <v>42</v>
      </c>
      <c r="P17" s="14">
        <v>105.03</v>
      </c>
      <c r="Q17" s="14" t="s">
        <v>8315</v>
      </c>
      <c r="R17" s="14" t="s">
        <v>8316</v>
      </c>
      <c r="S17" s="17">
        <v>42618.827013888891</v>
      </c>
    </row>
    <row r="18" spans="1:19" x14ac:dyDescent="0.35">
      <c r="A18" s="14">
        <v>2869</v>
      </c>
      <c r="B18" s="14" t="s">
        <v>2869</v>
      </c>
      <c r="C18" s="14" t="s">
        <v>6979</v>
      </c>
      <c r="D18" s="15">
        <v>20000</v>
      </c>
      <c r="E18" s="16">
        <v>177</v>
      </c>
      <c r="F18" s="14" t="s">
        <v>8220</v>
      </c>
      <c r="G18" s="14" t="s">
        <v>8223</v>
      </c>
      <c r="H18" s="14" t="s">
        <v>8245</v>
      </c>
      <c r="I18" s="14">
        <v>1468937681</v>
      </c>
      <c r="J18" s="14">
        <v>1466345681</v>
      </c>
      <c r="K18" s="14" t="b">
        <v>0</v>
      </c>
      <c r="L18" s="14">
        <v>5</v>
      </c>
      <c r="M18" s="14" t="b">
        <v>0</v>
      </c>
      <c r="N18" s="14" t="s">
        <v>8269</v>
      </c>
      <c r="O18" s="14">
        <v>1</v>
      </c>
      <c r="P18" s="14">
        <v>35.4</v>
      </c>
      <c r="Q18" s="14" t="s">
        <v>8315</v>
      </c>
      <c r="R18" s="14" t="s">
        <v>8316</v>
      </c>
      <c r="S18" s="17">
        <v>42540.593530092592</v>
      </c>
    </row>
    <row r="19" spans="1:19" x14ac:dyDescent="0.35">
      <c r="A19" s="14">
        <v>2870</v>
      </c>
      <c r="B19" s="14" t="s">
        <v>2870</v>
      </c>
      <c r="C19" s="14" t="s">
        <v>6980</v>
      </c>
      <c r="D19" s="15">
        <v>5000</v>
      </c>
      <c r="E19" s="16">
        <v>750</v>
      </c>
      <c r="F19" s="14" t="s">
        <v>8220</v>
      </c>
      <c r="G19" s="14" t="s">
        <v>8223</v>
      </c>
      <c r="H19" s="14" t="s">
        <v>8245</v>
      </c>
      <c r="I19" s="14">
        <v>1400301165</v>
      </c>
      <c r="J19" s="14">
        <v>1397709165</v>
      </c>
      <c r="K19" s="14" t="b">
        <v>0</v>
      </c>
      <c r="L19" s="14">
        <v>9</v>
      </c>
      <c r="M19" s="14" t="b">
        <v>0</v>
      </c>
      <c r="N19" s="14" t="s">
        <v>8269</v>
      </c>
      <c r="O19" s="14">
        <v>15</v>
      </c>
      <c r="P19" s="14">
        <v>83.33</v>
      </c>
      <c r="Q19" s="14" t="s">
        <v>8315</v>
      </c>
      <c r="R19" s="14" t="s">
        <v>8316</v>
      </c>
      <c r="S19" s="17">
        <v>41746.189409722225</v>
      </c>
    </row>
    <row r="20" spans="1:19" x14ac:dyDescent="0.35">
      <c r="A20" s="14">
        <v>2871</v>
      </c>
      <c r="B20" s="14" t="s">
        <v>2871</v>
      </c>
      <c r="C20" s="14" t="s">
        <v>6981</v>
      </c>
      <c r="D20" s="15">
        <v>10000</v>
      </c>
      <c r="E20" s="16">
        <v>467</v>
      </c>
      <c r="F20" s="14" t="s">
        <v>8220</v>
      </c>
      <c r="G20" s="14" t="s">
        <v>8223</v>
      </c>
      <c r="H20" s="14" t="s">
        <v>8245</v>
      </c>
      <c r="I20" s="14">
        <v>1419183813</v>
      </c>
      <c r="J20" s="14">
        <v>1417455813</v>
      </c>
      <c r="K20" s="14" t="b">
        <v>0</v>
      </c>
      <c r="L20" s="14">
        <v>13</v>
      </c>
      <c r="M20" s="14" t="b">
        <v>0</v>
      </c>
      <c r="N20" s="14" t="s">
        <v>8269</v>
      </c>
      <c r="O20" s="14">
        <v>5</v>
      </c>
      <c r="P20" s="14">
        <v>35.92</v>
      </c>
      <c r="Q20" s="14" t="s">
        <v>8315</v>
      </c>
      <c r="R20" s="14" t="s">
        <v>8316</v>
      </c>
      <c r="S20" s="17">
        <v>41974.738576388889</v>
      </c>
    </row>
    <row r="21" spans="1:19" x14ac:dyDescent="0.35">
      <c r="A21" s="14">
        <v>2872</v>
      </c>
      <c r="B21" s="14" t="s">
        <v>2872</v>
      </c>
      <c r="C21" s="14" t="s">
        <v>6982</v>
      </c>
      <c r="D21" s="15">
        <v>3000</v>
      </c>
      <c r="E21" s="16">
        <v>0</v>
      </c>
      <c r="F21" s="14" t="s">
        <v>8220</v>
      </c>
      <c r="G21" s="14" t="s">
        <v>8223</v>
      </c>
      <c r="H21" s="14" t="s">
        <v>8245</v>
      </c>
      <c r="I21" s="14">
        <v>1434768438</v>
      </c>
      <c r="J21" s="14">
        <v>1429584438</v>
      </c>
      <c r="K21" s="14" t="b">
        <v>0</v>
      </c>
      <c r="L21" s="14">
        <v>0</v>
      </c>
      <c r="M21" s="14" t="b">
        <v>0</v>
      </c>
      <c r="N21" s="14" t="s">
        <v>8269</v>
      </c>
      <c r="O21" s="14">
        <v>0</v>
      </c>
      <c r="P21" s="14">
        <v>0</v>
      </c>
      <c r="Q21" s="14" t="s">
        <v>8315</v>
      </c>
      <c r="R21" s="14" t="s">
        <v>8316</v>
      </c>
      <c r="S21" s="17">
        <v>42115.11618055556</v>
      </c>
    </row>
    <row r="22" spans="1:19" x14ac:dyDescent="0.35">
      <c r="A22" s="14">
        <v>2873</v>
      </c>
      <c r="B22" s="14" t="s">
        <v>2873</v>
      </c>
      <c r="C22" s="14" t="s">
        <v>6983</v>
      </c>
      <c r="D22" s="15">
        <v>2500</v>
      </c>
      <c r="E22" s="16">
        <v>953</v>
      </c>
      <c r="F22" s="14" t="s">
        <v>8220</v>
      </c>
      <c r="G22" s="14" t="s">
        <v>8223</v>
      </c>
      <c r="H22" s="14" t="s">
        <v>8245</v>
      </c>
      <c r="I22" s="14">
        <v>1422473831</v>
      </c>
      <c r="J22" s="14">
        <v>1419881831</v>
      </c>
      <c r="K22" s="14" t="b">
        <v>0</v>
      </c>
      <c r="L22" s="14">
        <v>8</v>
      </c>
      <c r="M22" s="14" t="b">
        <v>0</v>
      </c>
      <c r="N22" s="14" t="s">
        <v>8269</v>
      </c>
      <c r="O22" s="14">
        <v>38</v>
      </c>
      <c r="P22" s="14">
        <v>119.13</v>
      </c>
      <c r="Q22" s="14" t="s">
        <v>8315</v>
      </c>
      <c r="R22" s="14" t="s">
        <v>8316</v>
      </c>
      <c r="S22" s="17">
        <v>42002.817488425921</v>
      </c>
    </row>
    <row r="23" spans="1:19" x14ac:dyDescent="0.35">
      <c r="A23" s="14">
        <v>2874</v>
      </c>
      <c r="B23" s="14" t="s">
        <v>2874</v>
      </c>
      <c r="C23" s="14" t="s">
        <v>6984</v>
      </c>
      <c r="D23" s="15">
        <v>5000</v>
      </c>
      <c r="E23" s="16">
        <v>271</v>
      </c>
      <c r="F23" s="14" t="s">
        <v>8220</v>
      </c>
      <c r="G23" s="14" t="s">
        <v>8223</v>
      </c>
      <c r="H23" s="14" t="s">
        <v>8245</v>
      </c>
      <c r="I23" s="14">
        <v>1484684186</v>
      </c>
      <c r="J23" s="14">
        <v>1482092186</v>
      </c>
      <c r="K23" s="14" t="b">
        <v>0</v>
      </c>
      <c r="L23" s="14">
        <v>3</v>
      </c>
      <c r="M23" s="14" t="b">
        <v>0</v>
      </c>
      <c r="N23" s="14" t="s">
        <v>8269</v>
      </c>
      <c r="O23" s="14">
        <v>5</v>
      </c>
      <c r="P23" s="14">
        <v>90.33</v>
      </c>
      <c r="Q23" s="14" t="s">
        <v>8315</v>
      </c>
      <c r="R23" s="14" t="s">
        <v>8316</v>
      </c>
      <c r="S23" s="17">
        <v>42722.84474537037</v>
      </c>
    </row>
    <row r="24" spans="1:19" x14ac:dyDescent="0.35">
      <c r="A24" s="14">
        <v>2875</v>
      </c>
      <c r="B24" s="14" t="s">
        <v>2875</v>
      </c>
      <c r="C24" s="14" t="s">
        <v>6985</v>
      </c>
      <c r="D24" s="15">
        <v>20000</v>
      </c>
      <c r="E24" s="16">
        <v>7</v>
      </c>
      <c r="F24" s="14" t="s">
        <v>8220</v>
      </c>
      <c r="G24" s="14" t="s">
        <v>8223</v>
      </c>
      <c r="H24" s="14" t="s">
        <v>8245</v>
      </c>
      <c r="I24" s="14">
        <v>1462417493</v>
      </c>
      <c r="J24" s="14">
        <v>1459825493</v>
      </c>
      <c r="K24" s="14" t="b">
        <v>0</v>
      </c>
      <c r="L24" s="14">
        <v>3</v>
      </c>
      <c r="M24" s="14" t="b">
        <v>0</v>
      </c>
      <c r="N24" s="14" t="s">
        <v>8269</v>
      </c>
      <c r="O24" s="14">
        <v>0</v>
      </c>
      <c r="P24" s="14">
        <v>2.33</v>
      </c>
      <c r="Q24" s="14" t="s">
        <v>8315</v>
      </c>
      <c r="R24" s="14" t="s">
        <v>8316</v>
      </c>
      <c r="S24" s="17">
        <v>42465.128391203703</v>
      </c>
    </row>
    <row r="25" spans="1:19" x14ac:dyDescent="0.35">
      <c r="A25" s="14">
        <v>2876</v>
      </c>
      <c r="B25" s="14" t="s">
        <v>2876</v>
      </c>
      <c r="C25" s="14" t="s">
        <v>6986</v>
      </c>
      <c r="D25" s="15">
        <v>150000</v>
      </c>
      <c r="E25" s="16">
        <v>0</v>
      </c>
      <c r="F25" s="14" t="s">
        <v>8220</v>
      </c>
      <c r="G25" s="14" t="s">
        <v>8223</v>
      </c>
      <c r="H25" s="14" t="s">
        <v>8245</v>
      </c>
      <c r="I25" s="14">
        <v>1437069079</v>
      </c>
      <c r="J25" s="14">
        <v>1434477079</v>
      </c>
      <c r="K25" s="14" t="b">
        <v>0</v>
      </c>
      <c r="L25" s="14">
        <v>0</v>
      </c>
      <c r="M25" s="14" t="b">
        <v>0</v>
      </c>
      <c r="N25" s="14" t="s">
        <v>8269</v>
      </c>
      <c r="O25" s="14">
        <v>0</v>
      </c>
      <c r="P25" s="14">
        <v>0</v>
      </c>
      <c r="Q25" s="14" t="s">
        <v>8315</v>
      </c>
      <c r="R25" s="14" t="s">
        <v>8316</v>
      </c>
      <c r="S25" s="17">
        <v>42171.743969907402</v>
      </c>
    </row>
    <row r="26" spans="1:19" x14ac:dyDescent="0.35">
      <c r="A26" s="14">
        <v>2877</v>
      </c>
      <c r="B26" s="14" t="s">
        <v>2877</v>
      </c>
      <c r="C26" s="14" t="s">
        <v>6987</v>
      </c>
      <c r="D26" s="15">
        <v>6000</v>
      </c>
      <c r="E26" s="16">
        <v>650</v>
      </c>
      <c r="F26" s="14" t="s">
        <v>8220</v>
      </c>
      <c r="G26" s="14" t="s">
        <v>8223</v>
      </c>
      <c r="H26" s="14" t="s">
        <v>8245</v>
      </c>
      <c r="I26" s="14">
        <v>1480525200</v>
      </c>
      <c r="J26" s="14">
        <v>1477781724</v>
      </c>
      <c r="K26" s="14" t="b">
        <v>0</v>
      </c>
      <c r="L26" s="14">
        <v>6</v>
      </c>
      <c r="M26" s="14" t="b">
        <v>0</v>
      </c>
      <c r="N26" s="14" t="s">
        <v>8269</v>
      </c>
      <c r="O26" s="14">
        <v>11</v>
      </c>
      <c r="P26" s="14">
        <v>108.33</v>
      </c>
      <c r="Q26" s="14" t="s">
        <v>8315</v>
      </c>
      <c r="R26" s="14" t="s">
        <v>8316</v>
      </c>
      <c r="S26" s="17">
        <v>42672.955138888887</v>
      </c>
    </row>
    <row r="27" spans="1:19" x14ac:dyDescent="0.35">
      <c r="A27" s="14">
        <v>2879</v>
      </c>
      <c r="B27" s="14" t="s">
        <v>2879</v>
      </c>
      <c r="C27" s="14" t="s">
        <v>6989</v>
      </c>
      <c r="D27" s="15">
        <v>11200</v>
      </c>
      <c r="E27" s="16">
        <v>29</v>
      </c>
      <c r="F27" s="14" t="s">
        <v>8220</v>
      </c>
      <c r="G27" s="14" t="s">
        <v>8223</v>
      </c>
      <c r="H27" s="14" t="s">
        <v>8245</v>
      </c>
      <c r="I27" s="14">
        <v>1453310661</v>
      </c>
      <c r="J27" s="14">
        <v>1450718661</v>
      </c>
      <c r="K27" s="14" t="b">
        <v>0</v>
      </c>
      <c r="L27" s="14">
        <v>1</v>
      </c>
      <c r="M27" s="14" t="b">
        <v>0</v>
      </c>
      <c r="N27" s="14" t="s">
        <v>8269</v>
      </c>
      <c r="O27" s="14">
        <v>0</v>
      </c>
      <c r="P27" s="14">
        <v>29</v>
      </c>
      <c r="Q27" s="14" t="s">
        <v>8315</v>
      </c>
      <c r="R27" s="14" t="s">
        <v>8316</v>
      </c>
      <c r="S27" s="17">
        <v>42359.725243055553</v>
      </c>
    </row>
    <row r="28" spans="1:19" x14ac:dyDescent="0.35">
      <c r="A28" s="14">
        <v>2880</v>
      </c>
      <c r="B28" s="14" t="s">
        <v>2880</v>
      </c>
      <c r="C28" s="14" t="s">
        <v>6990</v>
      </c>
      <c r="D28" s="15">
        <v>12000</v>
      </c>
      <c r="E28" s="16">
        <v>2800</v>
      </c>
      <c r="F28" s="14" t="s">
        <v>8220</v>
      </c>
      <c r="G28" s="14" t="s">
        <v>8223</v>
      </c>
      <c r="H28" s="14" t="s">
        <v>8245</v>
      </c>
      <c r="I28" s="14">
        <v>1440090300</v>
      </c>
      <c r="J28" s="14">
        <v>1436305452</v>
      </c>
      <c r="K28" s="14" t="b">
        <v>0</v>
      </c>
      <c r="L28" s="14">
        <v>29</v>
      </c>
      <c r="M28" s="14" t="b">
        <v>0</v>
      </c>
      <c r="N28" s="14" t="s">
        <v>8269</v>
      </c>
      <c r="O28" s="14">
        <v>23</v>
      </c>
      <c r="P28" s="14">
        <v>96.55</v>
      </c>
      <c r="Q28" s="14" t="s">
        <v>8315</v>
      </c>
      <c r="R28" s="14" t="s">
        <v>8316</v>
      </c>
      <c r="S28" s="17">
        <v>42192.905694444446</v>
      </c>
    </row>
    <row r="29" spans="1:19" x14ac:dyDescent="0.35">
      <c r="A29" s="14">
        <v>2881</v>
      </c>
      <c r="B29" s="14" t="s">
        <v>2881</v>
      </c>
      <c r="C29" s="14" t="s">
        <v>6991</v>
      </c>
      <c r="D29" s="15">
        <v>5500</v>
      </c>
      <c r="E29" s="16">
        <v>0</v>
      </c>
      <c r="F29" s="14" t="s">
        <v>8220</v>
      </c>
      <c r="G29" s="14" t="s">
        <v>8223</v>
      </c>
      <c r="H29" s="14" t="s">
        <v>8245</v>
      </c>
      <c r="I29" s="14">
        <v>1417620036</v>
      </c>
      <c r="J29" s="14">
        <v>1412432436</v>
      </c>
      <c r="K29" s="14" t="b">
        <v>0</v>
      </c>
      <c r="L29" s="14">
        <v>0</v>
      </c>
      <c r="M29" s="14" t="b">
        <v>0</v>
      </c>
      <c r="N29" s="14" t="s">
        <v>8269</v>
      </c>
      <c r="O29" s="14">
        <v>0</v>
      </c>
      <c r="P29" s="14">
        <v>0</v>
      </c>
      <c r="Q29" s="14" t="s">
        <v>8315</v>
      </c>
      <c r="R29" s="14" t="s">
        <v>8316</v>
      </c>
      <c r="S29" s="17">
        <v>41916.597638888888</v>
      </c>
    </row>
    <row r="30" spans="1:19" x14ac:dyDescent="0.35">
      <c r="A30" s="14">
        <v>2882</v>
      </c>
      <c r="B30" s="14" t="s">
        <v>2882</v>
      </c>
      <c r="C30" s="14" t="s">
        <v>6992</v>
      </c>
      <c r="D30" s="15">
        <v>750</v>
      </c>
      <c r="E30" s="16">
        <v>252</v>
      </c>
      <c r="F30" s="14" t="s">
        <v>8220</v>
      </c>
      <c r="G30" s="14" t="s">
        <v>8223</v>
      </c>
      <c r="H30" s="14" t="s">
        <v>8245</v>
      </c>
      <c r="I30" s="14">
        <v>1462112318</v>
      </c>
      <c r="J30" s="14">
        <v>1459520318</v>
      </c>
      <c r="K30" s="14" t="b">
        <v>0</v>
      </c>
      <c r="L30" s="14">
        <v>4</v>
      </c>
      <c r="M30" s="14" t="b">
        <v>0</v>
      </c>
      <c r="N30" s="14" t="s">
        <v>8269</v>
      </c>
      <c r="O30" s="14">
        <v>34</v>
      </c>
      <c r="P30" s="14">
        <v>63</v>
      </c>
      <c r="Q30" s="14" t="s">
        <v>8315</v>
      </c>
      <c r="R30" s="14" t="s">
        <v>8316</v>
      </c>
      <c r="S30" s="17">
        <v>42461.596273148149</v>
      </c>
    </row>
    <row r="31" spans="1:19" x14ac:dyDescent="0.35">
      <c r="A31" s="14">
        <v>2883</v>
      </c>
      <c r="B31" s="14" t="s">
        <v>2883</v>
      </c>
      <c r="C31" s="14" t="s">
        <v>6993</v>
      </c>
      <c r="D31" s="15">
        <v>10000</v>
      </c>
      <c r="E31" s="16">
        <v>1908</v>
      </c>
      <c r="F31" s="14" t="s">
        <v>8220</v>
      </c>
      <c r="G31" s="14" t="s">
        <v>8223</v>
      </c>
      <c r="H31" s="14" t="s">
        <v>8245</v>
      </c>
      <c r="I31" s="14">
        <v>1454734740</v>
      </c>
      <c r="J31" s="14">
        <v>1451684437</v>
      </c>
      <c r="K31" s="14" t="b">
        <v>0</v>
      </c>
      <c r="L31" s="14">
        <v>5</v>
      </c>
      <c r="M31" s="14" t="b">
        <v>0</v>
      </c>
      <c r="N31" s="14" t="s">
        <v>8269</v>
      </c>
      <c r="O31" s="14">
        <v>19</v>
      </c>
      <c r="P31" s="14">
        <v>381.6</v>
      </c>
      <c r="Q31" s="14" t="s">
        <v>8315</v>
      </c>
      <c r="R31" s="14" t="s">
        <v>8316</v>
      </c>
      <c r="S31" s="17">
        <v>42370.90320601852</v>
      </c>
    </row>
    <row r="32" spans="1:19" x14ac:dyDescent="0.35">
      <c r="A32" s="14">
        <v>2884</v>
      </c>
      <c r="B32" s="14" t="s">
        <v>2884</v>
      </c>
      <c r="C32" s="14" t="s">
        <v>6994</v>
      </c>
      <c r="D32" s="15">
        <v>45000</v>
      </c>
      <c r="E32" s="16">
        <v>185</v>
      </c>
      <c r="F32" s="14" t="s">
        <v>8220</v>
      </c>
      <c r="G32" s="14" t="s">
        <v>8223</v>
      </c>
      <c r="H32" s="14" t="s">
        <v>8245</v>
      </c>
      <c r="I32" s="14">
        <v>1417800435</v>
      </c>
      <c r="J32" s="14">
        <v>1415208435</v>
      </c>
      <c r="K32" s="14" t="b">
        <v>0</v>
      </c>
      <c r="L32" s="14">
        <v>4</v>
      </c>
      <c r="M32" s="14" t="b">
        <v>0</v>
      </c>
      <c r="N32" s="14" t="s">
        <v>8269</v>
      </c>
      <c r="O32" s="14">
        <v>0</v>
      </c>
      <c r="P32" s="14">
        <v>46.25</v>
      </c>
      <c r="Q32" s="14" t="s">
        <v>8315</v>
      </c>
      <c r="R32" s="14" t="s">
        <v>8316</v>
      </c>
      <c r="S32" s="17">
        <v>41948.727256944447</v>
      </c>
    </row>
    <row r="33" spans="1:19" x14ac:dyDescent="0.35">
      <c r="A33" s="14">
        <v>2885</v>
      </c>
      <c r="B33" s="14" t="s">
        <v>2885</v>
      </c>
      <c r="C33" s="14" t="s">
        <v>6995</v>
      </c>
      <c r="D33" s="15">
        <v>400</v>
      </c>
      <c r="E33" s="16">
        <v>130</v>
      </c>
      <c r="F33" s="14" t="s">
        <v>8220</v>
      </c>
      <c r="G33" s="14" t="s">
        <v>8223</v>
      </c>
      <c r="H33" s="14" t="s">
        <v>8245</v>
      </c>
      <c r="I33" s="14">
        <v>1426294201</v>
      </c>
      <c r="J33" s="14">
        <v>1423705801</v>
      </c>
      <c r="K33" s="14" t="b">
        <v>0</v>
      </c>
      <c r="L33" s="14">
        <v>5</v>
      </c>
      <c r="M33" s="14" t="b">
        <v>0</v>
      </c>
      <c r="N33" s="14" t="s">
        <v>8269</v>
      </c>
      <c r="O33" s="14">
        <v>33</v>
      </c>
      <c r="P33" s="14">
        <v>26</v>
      </c>
      <c r="Q33" s="14" t="s">
        <v>8315</v>
      </c>
      <c r="R33" s="14" t="s">
        <v>8316</v>
      </c>
      <c r="S33" s="17">
        <v>42047.07640046296</v>
      </c>
    </row>
    <row r="34" spans="1:19" x14ac:dyDescent="0.35">
      <c r="A34" s="14">
        <v>2886</v>
      </c>
      <c r="B34" s="14" t="s">
        <v>2886</v>
      </c>
      <c r="C34" s="14" t="s">
        <v>6996</v>
      </c>
      <c r="D34" s="15">
        <v>200</v>
      </c>
      <c r="E34" s="16">
        <v>10</v>
      </c>
      <c r="F34" s="14" t="s">
        <v>8220</v>
      </c>
      <c r="G34" s="14" t="s">
        <v>8223</v>
      </c>
      <c r="H34" s="14" t="s">
        <v>8245</v>
      </c>
      <c r="I34" s="14">
        <v>1442635140</v>
      </c>
      <c r="J34" s="14">
        <v>1442243484</v>
      </c>
      <c r="K34" s="14" t="b">
        <v>0</v>
      </c>
      <c r="L34" s="14">
        <v>1</v>
      </c>
      <c r="M34" s="14" t="b">
        <v>0</v>
      </c>
      <c r="N34" s="14" t="s">
        <v>8269</v>
      </c>
      <c r="O34" s="14">
        <v>5</v>
      </c>
      <c r="P34" s="14">
        <v>10</v>
      </c>
      <c r="Q34" s="14" t="s">
        <v>8315</v>
      </c>
      <c r="R34" s="14" t="s">
        <v>8316</v>
      </c>
      <c r="S34" s="17">
        <v>42261.632916666669</v>
      </c>
    </row>
    <row r="35" spans="1:19" x14ac:dyDescent="0.35">
      <c r="A35" s="14">
        <v>2887</v>
      </c>
      <c r="B35" s="14" t="s">
        <v>2887</v>
      </c>
      <c r="C35" s="14" t="s">
        <v>6997</v>
      </c>
      <c r="D35" s="15">
        <v>3000</v>
      </c>
      <c r="E35" s="16">
        <v>5</v>
      </c>
      <c r="F35" s="14" t="s">
        <v>8220</v>
      </c>
      <c r="G35" s="14" t="s">
        <v>8223</v>
      </c>
      <c r="H35" s="14" t="s">
        <v>8245</v>
      </c>
      <c r="I35" s="14">
        <v>1420971324</v>
      </c>
      <c r="J35" s="14">
        <v>1418379324</v>
      </c>
      <c r="K35" s="14" t="b">
        <v>0</v>
      </c>
      <c r="L35" s="14">
        <v>1</v>
      </c>
      <c r="M35" s="14" t="b">
        <v>0</v>
      </c>
      <c r="N35" s="14" t="s">
        <v>8269</v>
      </c>
      <c r="O35" s="14">
        <v>0</v>
      </c>
      <c r="P35" s="14">
        <v>5</v>
      </c>
      <c r="Q35" s="14" t="s">
        <v>8315</v>
      </c>
      <c r="R35" s="14" t="s">
        <v>8316</v>
      </c>
      <c r="S35" s="17">
        <v>41985.427361111113</v>
      </c>
    </row>
    <row r="36" spans="1:19" x14ac:dyDescent="0.35">
      <c r="A36" s="14">
        <v>2888</v>
      </c>
      <c r="B36" s="14" t="s">
        <v>2888</v>
      </c>
      <c r="C36" s="14" t="s">
        <v>6998</v>
      </c>
      <c r="D36" s="15">
        <v>30000</v>
      </c>
      <c r="E36" s="16">
        <v>0</v>
      </c>
      <c r="F36" s="14" t="s">
        <v>8220</v>
      </c>
      <c r="G36" s="14" t="s">
        <v>8223</v>
      </c>
      <c r="H36" s="14" t="s">
        <v>8245</v>
      </c>
      <c r="I36" s="14">
        <v>1413608340</v>
      </c>
      <c r="J36" s="14">
        <v>1412945440</v>
      </c>
      <c r="K36" s="14" t="b">
        <v>0</v>
      </c>
      <c r="L36" s="14">
        <v>0</v>
      </c>
      <c r="M36" s="14" t="b">
        <v>0</v>
      </c>
      <c r="N36" s="14" t="s">
        <v>8269</v>
      </c>
      <c r="O36" s="14">
        <v>0</v>
      </c>
      <c r="P36" s="14">
        <v>0</v>
      </c>
      <c r="Q36" s="14" t="s">
        <v>8315</v>
      </c>
      <c r="R36" s="14" t="s">
        <v>8316</v>
      </c>
      <c r="S36" s="17">
        <v>41922.535185185188</v>
      </c>
    </row>
    <row r="37" spans="1:19" x14ac:dyDescent="0.35">
      <c r="A37" s="14">
        <v>2889</v>
      </c>
      <c r="B37" s="14" t="s">
        <v>2889</v>
      </c>
      <c r="C37" s="14" t="s">
        <v>6999</v>
      </c>
      <c r="D37" s="15">
        <v>3000</v>
      </c>
      <c r="E37" s="16">
        <v>1142</v>
      </c>
      <c r="F37" s="14" t="s">
        <v>8220</v>
      </c>
      <c r="G37" s="14" t="s">
        <v>8223</v>
      </c>
      <c r="H37" s="14" t="s">
        <v>8245</v>
      </c>
      <c r="I37" s="14">
        <v>1409344985</v>
      </c>
      <c r="J37" s="14">
        <v>1406752985</v>
      </c>
      <c r="K37" s="14" t="b">
        <v>0</v>
      </c>
      <c r="L37" s="14">
        <v>14</v>
      </c>
      <c r="M37" s="14" t="b">
        <v>0</v>
      </c>
      <c r="N37" s="14" t="s">
        <v>8269</v>
      </c>
      <c r="O37" s="14">
        <v>38</v>
      </c>
      <c r="P37" s="14">
        <v>81.569999999999993</v>
      </c>
      <c r="Q37" s="14" t="s">
        <v>8315</v>
      </c>
      <c r="R37" s="14" t="s">
        <v>8316</v>
      </c>
      <c r="S37" s="17">
        <v>41850.863252314812</v>
      </c>
    </row>
    <row r="38" spans="1:19" x14ac:dyDescent="0.35">
      <c r="A38" s="14">
        <v>2890</v>
      </c>
      <c r="B38" s="14" t="s">
        <v>2890</v>
      </c>
      <c r="C38" s="14" t="s">
        <v>7000</v>
      </c>
      <c r="D38" s="15">
        <v>2000</v>
      </c>
      <c r="E38" s="16">
        <v>21</v>
      </c>
      <c r="F38" s="14" t="s">
        <v>8220</v>
      </c>
      <c r="G38" s="14" t="s">
        <v>8223</v>
      </c>
      <c r="H38" s="14" t="s">
        <v>8245</v>
      </c>
      <c r="I38" s="14">
        <v>1407553200</v>
      </c>
      <c r="J38" s="14">
        <v>1405100992</v>
      </c>
      <c r="K38" s="14" t="b">
        <v>0</v>
      </c>
      <c r="L38" s="14">
        <v>3</v>
      </c>
      <c r="M38" s="14" t="b">
        <v>0</v>
      </c>
      <c r="N38" s="14" t="s">
        <v>8269</v>
      </c>
      <c r="O38" s="14">
        <v>1</v>
      </c>
      <c r="P38" s="14">
        <v>7</v>
      </c>
      <c r="Q38" s="14" t="s">
        <v>8315</v>
      </c>
      <c r="R38" s="14" t="s">
        <v>8316</v>
      </c>
      <c r="S38" s="17">
        <v>41831.742962962962</v>
      </c>
    </row>
    <row r="39" spans="1:19" x14ac:dyDescent="0.35">
      <c r="A39" s="14">
        <v>2891</v>
      </c>
      <c r="B39" s="14" t="s">
        <v>2891</v>
      </c>
      <c r="C39" s="14" t="s">
        <v>7001</v>
      </c>
      <c r="D39" s="15">
        <v>10000</v>
      </c>
      <c r="E39" s="16">
        <v>273</v>
      </c>
      <c r="F39" s="14" t="s">
        <v>8220</v>
      </c>
      <c r="G39" s="14" t="s">
        <v>8223</v>
      </c>
      <c r="H39" s="14" t="s">
        <v>8245</v>
      </c>
      <c r="I39" s="14">
        <v>1460751128</v>
      </c>
      <c r="J39" s="14">
        <v>1455570728</v>
      </c>
      <c r="K39" s="14" t="b">
        <v>0</v>
      </c>
      <c r="L39" s="14">
        <v>10</v>
      </c>
      <c r="M39" s="14" t="b">
        <v>0</v>
      </c>
      <c r="N39" s="14" t="s">
        <v>8269</v>
      </c>
      <c r="O39" s="14">
        <v>3</v>
      </c>
      <c r="P39" s="14">
        <v>27.3</v>
      </c>
      <c r="Q39" s="14" t="s">
        <v>8315</v>
      </c>
      <c r="R39" s="14" t="s">
        <v>8316</v>
      </c>
      <c r="S39" s="17">
        <v>42415.883425925931</v>
      </c>
    </row>
    <row r="40" spans="1:19" x14ac:dyDescent="0.35">
      <c r="A40" s="14">
        <v>2892</v>
      </c>
      <c r="B40" s="14" t="s">
        <v>2892</v>
      </c>
      <c r="C40" s="14" t="s">
        <v>7002</v>
      </c>
      <c r="D40" s="15">
        <v>5500</v>
      </c>
      <c r="E40" s="16">
        <v>500</v>
      </c>
      <c r="F40" s="14" t="s">
        <v>8220</v>
      </c>
      <c r="G40" s="14" t="s">
        <v>8223</v>
      </c>
      <c r="H40" s="14" t="s">
        <v>8245</v>
      </c>
      <c r="I40" s="14">
        <v>1409000400</v>
      </c>
      <c r="J40" s="14">
        <v>1408381704</v>
      </c>
      <c r="K40" s="14" t="b">
        <v>0</v>
      </c>
      <c r="L40" s="14">
        <v>17</v>
      </c>
      <c r="M40" s="14" t="b">
        <v>0</v>
      </c>
      <c r="N40" s="14" t="s">
        <v>8269</v>
      </c>
      <c r="O40" s="14">
        <v>9</v>
      </c>
      <c r="P40" s="14">
        <v>29.41</v>
      </c>
      <c r="Q40" s="14" t="s">
        <v>8315</v>
      </c>
      <c r="R40" s="14" t="s">
        <v>8316</v>
      </c>
      <c r="S40" s="17">
        <v>41869.714166666665</v>
      </c>
    </row>
    <row r="41" spans="1:19" x14ac:dyDescent="0.35">
      <c r="A41" s="14">
        <v>2893</v>
      </c>
      <c r="B41" s="14" t="s">
        <v>2893</v>
      </c>
      <c r="C41" s="14" t="s">
        <v>7003</v>
      </c>
      <c r="D41" s="15">
        <v>5000</v>
      </c>
      <c r="E41" s="16">
        <v>25</v>
      </c>
      <c r="F41" s="14" t="s">
        <v>8220</v>
      </c>
      <c r="G41" s="14" t="s">
        <v>8223</v>
      </c>
      <c r="H41" s="14" t="s">
        <v>8245</v>
      </c>
      <c r="I41" s="14">
        <v>1420768800</v>
      </c>
      <c r="J41" s="14">
        <v>1415644395</v>
      </c>
      <c r="K41" s="14" t="b">
        <v>0</v>
      </c>
      <c r="L41" s="14">
        <v>2</v>
      </c>
      <c r="M41" s="14" t="b">
        <v>0</v>
      </c>
      <c r="N41" s="14" t="s">
        <v>8269</v>
      </c>
      <c r="O41" s="14">
        <v>1</v>
      </c>
      <c r="P41" s="14">
        <v>12.5</v>
      </c>
      <c r="Q41" s="14" t="s">
        <v>8315</v>
      </c>
      <c r="R41" s="14" t="s">
        <v>8316</v>
      </c>
      <c r="S41" s="17">
        <v>41953.773090277777</v>
      </c>
    </row>
    <row r="42" spans="1:19" x14ac:dyDescent="0.35">
      <c r="A42" s="14">
        <v>2894</v>
      </c>
      <c r="B42" s="14" t="s">
        <v>2894</v>
      </c>
      <c r="C42" s="14" t="s">
        <v>7004</v>
      </c>
      <c r="D42" s="15">
        <v>50000</v>
      </c>
      <c r="E42" s="16">
        <v>0</v>
      </c>
      <c r="F42" s="14" t="s">
        <v>8220</v>
      </c>
      <c r="G42" s="14" t="s">
        <v>8223</v>
      </c>
      <c r="H42" s="14" t="s">
        <v>8245</v>
      </c>
      <c r="I42" s="14">
        <v>1428100815</v>
      </c>
      <c r="J42" s="14">
        <v>1422920415</v>
      </c>
      <c r="K42" s="14" t="b">
        <v>0</v>
      </c>
      <c r="L42" s="14">
        <v>0</v>
      </c>
      <c r="M42" s="14" t="b">
        <v>0</v>
      </c>
      <c r="N42" s="14" t="s">
        <v>8269</v>
      </c>
      <c r="O42" s="14">
        <v>0</v>
      </c>
      <c r="P42" s="14">
        <v>0</v>
      </c>
      <c r="Q42" s="14" t="s">
        <v>8315</v>
      </c>
      <c r="R42" s="14" t="s">
        <v>8316</v>
      </c>
      <c r="S42" s="17">
        <v>42037.986284722225</v>
      </c>
    </row>
    <row r="43" spans="1:19" x14ac:dyDescent="0.35">
      <c r="A43" s="14">
        <v>2895</v>
      </c>
      <c r="B43" s="14" t="s">
        <v>2895</v>
      </c>
      <c r="C43" s="14" t="s">
        <v>7005</v>
      </c>
      <c r="D43" s="15">
        <v>500</v>
      </c>
      <c r="E43" s="16">
        <v>23</v>
      </c>
      <c r="F43" s="14" t="s">
        <v>8220</v>
      </c>
      <c r="G43" s="14" t="s">
        <v>8223</v>
      </c>
      <c r="H43" s="14" t="s">
        <v>8245</v>
      </c>
      <c r="I43" s="14">
        <v>1403470800</v>
      </c>
      <c r="J43" s="14">
        <v>1403356792</v>
      </c>
      <c r="K43" s="14" t="b">
        <v>0</v>
      </c>
      <c r="L43" s="14">
        <v>4</v>
      </c>
      <c r="M43" s="14" t="b">
        <v>0</v>
      </c>
      <c r="N43" s="14" t="s">
        <v>8269</v>
      </c>
      <c r="O43" s="14">
        <v>5</v>
      </c>
      <c r="P43" s="14">
        <v>5.75</v>
      </c>
      <c r="Q43" s="14" t="s">
        <v>8315</v>
      </c>
      <c r="R43" s="14" t="s">
        <v>8316</v>
      </c>
      <c r="S43" s="17">
        <v>41811.555462962962</v>
      </c>
    </row>
    <row r="44" spans="1:19" x14ac:dyDescent="0.35">
      <c r="A44" s="14">
        <v>2896</v>
      </c>
      <c r="B44" s="14" t="s">
        <v>2896</v>
      </c>
      <c r="C44" s="14" t="s">
        <v>7006</v>
      </c>
      <c r="D44" s="15">
        <v>3000</v>
      </c>
      <c r="E44" s="16">
        <v>625</v>
      </c>
      <c r="F44" s="14" t="s">
        <v>8220</v>
      </c>
      <c r="G44" s="14" t="s">
        <v>8223</v>
      </c>
      <c r="H44" s="14" t="s">
        <v>8245</v>
      </c>
      <c r="I44" s="14">
        <v>1481522400</v>
      </c>
      <c r="J44" s="14">
        <v>1480283321</v>
      </c>
      <c r="K44" s="14" t="b">
        <v>0</v>
      </c>
      <c r="L44" s="14">
        <v>12</v>
      </c>
      <c r="M44" s="14" t="b">
        <v>0</v>
      </c>
      <c r="N44" s="14" t="s">
        <v>8269</v>
      </c>
      <c r="O44" s="14">
        <v>21</v>
      </c>
      <c r="P44" s="14">
        <v>52.08</v>
      </c>
      <c r="Q44" s="14" t="s">
        <v>8315</v>
      </c>
      <c r="R44" s="14" t="s">
        <v>8316</v>
      </c>
      <c r="S44" s="17">
        <v>42701.908807870372</v>
      </c>
    </row>
    <row r="45" spans="1:19" x14ac:dyDescent="0.35">
      <c r="A45" s="14">
        <v>2897</v>
      </c>
      <c r="B45" s="14" t="s">
        <v>2897</v>
      </c>
      <c r="C45" s="14" t="s">
        <v>7007</v>
      </c>
      <c r="D45" s="15">
        <v>12000</v>
      </c>
      <c r="E45" s="16">
        <v>550</v>
      </c>
      <c r="F45" s="14" t="s">
        <v>8220</v>
      </c>
      <c r="G45" s="14" t="s">
        <v>8223</v>
      </c>
      <c r="H45" s="14" t="s">
        <v>8245</v>
      </c>
      <c r="I45" s="14">
        <v>1444577345</v>
      </c>
      <c r="J45" s="14">
        <v>1441985458</v>
      </c>
      <c r="K45" s="14" t="b">
        <v>0</v>
      </c>
      <c r="L45" s="14">
        <v>3</v>
      </c>
      <c r="M45" s="14" t="b">
        <v>0</v>
      </c>
      <c r="N45" s="14" t="s">
        <v>8269</v>
      </c>
      <c r="O45" s="14">
        <v>5</v>
      </c>
      <c r="P45" s="14">
        <v>183.33</v>
      </c>
      <c r="Q45" s="14" t="s">
        <v>8315</v>
      </c>
      <c r="R45" s="14" t="s">
        <v>8316</v>
      </c>
      <c r="S45" s="17">
        <v>42258.646504629629</v>
      </c>
    </row>
    <row r="46" spans="1:19" x14ac:dyDescent="0.35">
      <c r="A46" s="14">
        <v>2898</v>
      </c>
      <c r="B46" s="14" t="s">
        <v>2898</v>
      </c>
      <c r="C46" s="14" t="s">
        <v>7008</v>
      </c>
      <c r="D46" s="15">
        <v>7500</v>
      </c>
      <c r="E46" s="16">
        <v>316</v>
      </c>
      <c r="F46" s="14" t="s">
        <v>8220</v>
      </c>
      <c r="G46" s="14" t="s">
        <v>8223</v>
      </c>
      <c r="H46" s="14" t="s">
        <v>8245</v>
      </c>
      <c r="I46" s="14">
        <v>1446307053</v>
      </c>
      <c r="J46" s="14">
        <v>1443715053</v>
      </c>
      <c r="K46" s="14" t="b">
        <v>0</v>
      </c>
      <c r="L46" s="14">
        <v>12</v>
      </c>
      <c r="M46" s="14" t="b">
        <v>0</v>
      </c>
      <c r="N46" s="14" t="s">
        <v>8269</v>
      </c>
      <c r="O46" s="14">
        <v>4</v>
      </c>
      <c r="P46" s="14">
        <v>26.33</v>
      </c>
      <c r="Q46" s="14" t="s">
        <v>8315</v>
      </c>
      <c r="R46" s="14" t="s">
        <v>8316</v>
      </c>
      <c r="S46" s="17">
        <v>42278.664965277778</v>
      </c>
    </row>
    <row r="47" spans="1:19" x14ac:dyDescent="0.35">
      <c r="A47" s="14">
        <v>2899</v>
      </c>
      <c r="B47" s="14" t="s">
        <v>2899</v>
      </c>
      <c r="C47" s="14" t="s">
        <v>7009</v>
      </c>
      <c r="D47" s="15">
        <v>10000</v>
      </c>
      <c r="E47" s="16">
        <v>0</v>
      </c>
      <c r="F47" s="14" t="s">
        <v>8220</v>
      </c>
      <c r="G47" s="14" t="s">
        <v>8223</v>
      </c>
      <c r="H47" s="14" t="s">
        <v>8245</v>
      </c>
      <c r="I47" s="14">
        <v>1469325158</v>
      </c>
      <c r="J47" s="14">
        <v>1464141158</v>
      </c>
      <c r="K47" s="14" t="b">
        <v>0</v>
      </c>
      <c r="L47" s="14">
        <v>0</v>
      </c>
      <c r="M47" s="14" t="b">
        <v>0</v>
      </c>
      <c r="N47" s="14" t="s">
        <v>8269</v>
      </c>
      <c r="O47" s="14">
        <v>0</v>
      </c>
      <c r="P47" s="14">
        <v>0</v>
      </c>
      <c r="Q47" s="14" t="s">
        <v>8315</v>
      </c>
      <c r="R47" s="14" t="s">
        <v>8316</v>
      </c>
      <c r="S47" s="17">
        <v>42515.078217592592</v>
      </c>
    </row>
    <row r="48" spans="1:19" x14ac:dyDescent="0.35">
      <c r="A48" s="14">
        <v>2900</v>
      </c>
      <c r="B48" s="14" t="s">
        <v>2900</v>
      </c>
      <c r="C48" s="14" t="s">
        <v>7010</v>
      </c>
      <c r="D48" s="15">
        <v>5500</v>
      </c>
      <c r="E48" s="16">
        <v>3405</v>
      </c>
      <c r="F48" s="14" t="s">
        <v>8220</v>
      </c>
      <c r="G48" s="14" t="s">
        <v>8223</v>
      </c>
      <c r="H48" s="14" t="s">
        <v>8245</v>
      </c>
      <c r="I48" s="14">
        <v>1407562632</v>
      </c>
      <c r="J48" s="14">
        <v>1404970632</v>
      </c>
      <c r="K48" s="14" t="b">
        <v>0</v>
      </c>
      <c r="L48" s="14">
        <v>7</v>
      </c>
      <c r="M48" s="14" t="b">
        <v>0</v>
      </c>
      <c r="N48" s="14" t="s">
        <v>8269</v>
      </c>
      <c r="O48" s="14">
        <v>62</v>
      </c>
      <c r="P48" s="14">
        <v>486.43</v>
      </c>
      <c r="Q48" s="14" t="s">
        <v>8315</v>
      </c>
      <c r="R48" s="14" t="s">
        <v>8316</v>
      </c>
      <c r="S48" s="17">
        <v>41830.234166666669</v>
      </c>
    </row>
    <row r="49" spans="1:19" x14ac:dyDescent="0.35">
      <c r="A49" s="14">
        <v>2901</v>
      </c>
      <c r="B49" s="14" t="s">
        <v>2901</v>
      </c>
      <c r="C49" s="14" t="s">
        <v>7011</v>
      </c>
      <c r="D49" s="15">
        <v>750</v>
      </c>
      <c r="E49" s="16">
        <v>6</v>
      </c>
      <c r="F49" s="14" t="s">
        <v>8220</v>
      </c>
      <c r="G49" s="14" t="s">
        <v>8223</v>
      </c>
      <c r="H49" s="14" t="s">
        <v>8245</v>
      </c>
      <c r="I49" s="14">
        <v>1423345339</v>
      </c>
      <c r="J49" s="14">
        <v>1418161339</v>
      </c>
      <c r="K49" s="14" t="b">
        <v>0</v>
      </c>
      <c r="L49" s="14">
        <v>2</v>
      </c>
      <c r="M49" s="14" t="b">
        <v>0</v>
      </c>
      <c r="N49" s="14" t="s">
        <v>8269</v>
      </c>
      <c r="O49" s="14">
        <v>1</v>
      </c>
      <c r="P49" s="14">
        <v>3</v>
      </c>
      <c r="Q49" s="14" t="s">
        <v>8315</v>
      </c>
      <c r="R49" s="14" t="s">
        <v>8316</v>
      </c>
      <c r="S49" s="17">
        <v>41982.904386574075</v>
      </c>
    </row>
    <row r="50" spans="1:19" x14ac:dyDescent="0.35">
      <c r="A50" s="14">
        <v>2902</v>
      </c>
      <c r="B50" s="14" t="s">
        <v>2902</v>
      </c>
      <c r="C50" s="14" t="s">
        <v>7012</v>
      </c>
      <c r="D50" s="15">
        <v>150000</v>
      </c>
      <c r="E50" s="16">
        <v>25</v>
      </c>
      <c r="F50" s="14" t="s">
        <v>8220</v>
      </c>
      <c r="G50" s="14" t="s">
        <v>8223</v>
      </c>
      <c r="H50" s="14" t="s">
        <v>8245</v>
      </c>
      <c r="I50" s="14">
        <v>1440412396</v>
      </c>
      <c r="J50" s="14">
        <v>1437820396</v>
      </c>
      <c r="K50" s="14" t="b">
        <v>0</v>
      </c>
      <c r="L50" s="14">
        <v>1</v>
      </c>
      <c r="M50" s="14" t="b">
        <v>0</v>
      </c>
      <c r="N50" s="14" t="s">
        <v>8269</v>
      </c>
      <c r="O50" s="14">
        <v>0</v>
      </c>
      <c r="P50" s="14">
        <v>25</v>
      </c>
      <c r="Q50" s="14" t="s">
        <v>8315</v>
      </c>
      <c r="R50" s="14" t="s">
        <v>8316</v>
      </c>
      <c r="S50" s="17">
        <v>42210.439768518518</v>
      </c>
    </row>
    <row r="51" spans="1:19" x14ac:dyDescent="0.35">
      <c r="A51" s="14">
        <v>2903</v>
      </c>
      <c r="B51" s="14" t="s">
        <v>2903</v>
      </c>
      <c r="C51" s="14" t="s">
        <v>7013</v>
      </c>
      <c r="D51" s="15">
        <v>5000</v>
      </c>
      <c r="E51" s="16">
        <v>39</v>
      </c>
      <c r="F51" s="14" t="s">
        <v>8220</v>
      </c>
      <c r="G51" s="14" t="s">
        <v>8223</v>
      </c>
      <c r="H51" s="14" t="s">
        <v>8245</v>
      </c>
      <c r="I51" s="14">
        <v>1441771218</v>
      </c>
      <c r="J51" s="14">
        <v>1436587218</v>
      </c>
      <c r="K51" s="14" t="b">
        <v>0</v>
      </c>
      <c r="L51" s="14">
        <v>4</v>
      </c>
      <c r="M51" s="14" t="b">
        <v>0</v>
      </c>
      <c r="N51" s="14" t="s">
        <v>8269</v>
      </c>
      <c r="O51" s="14">
        <v>1</v>
      </c>
      <c r="P51" s="14">
        <v>9.75</v>
      </c>
      <c r="Q51" s="14" t="s">
        <v>8315</v>
      </c>
      <c r="R51" s="14" t="s">
        <v>8316</v>
      </c>
      <c r="S51" s="17">
        <v>42196.166874999995</v>
      </c>
    </row>
    <row r="52" spans="1:19" x14ac:dyDescent="0.35">
      <c r="A52" s="14">
        <v>2905</v>
      </c>
      <c r="B52" s="14" t="s">
        <v>2905</v>
      </c>
      <c r="C52" s="14" t="s">
        <v>7015</v>
      </c>
      <c r="D52" s="15">
        <v>3500</v>
      </c>
      <c r="E52" s="16">
        <v>622</v>
      </c>
      <c r="F52" s="14" t="s">
        <v>8220</v>
      </c>
      <c r="G52" s="14" t="s">
        <v>8223</v>
      </c>
      <c r="H52" s="14" t="s">
        <v>8245</v>
      </c>
      <c r="I52" s="14">
        <v>1473211313</v>
      </c>
      <c r="J52" s="14">
        <v>1472001713</v>
      </c>
      <c r="K52" s="14" t="b">
        <v>0</v>
      </c>
      <c r="L52" s="14">
        <v>17</v>
      </c>
      <c r="M52" s="14" t="b">
        <v>0</v>
      </c>
      <c r="N52" s="14" t="s">
        <v>8269</v>
      </c>
      <c r="O52" s="14">
        <v>18</v>
      </c>
      <c r="P52" s="14">
        <v>36.590000000000003</v>
      </c>
      <c r="Q52" s="14" t="s">
        <v>8315</v>
      </c>
      <c r="R52" s="14" t="s">
        <v>8316</v>
      </c>
      <c r="S52" s="17">
        <v>42606.056863425925</v>
      </c>
    </row>
    <row r="53" spans="1:19" x14ac:dyDescent="0.35">
      <c r="A53" s="14">
        <v>2906</v>
      </c>
      <c r="B53" s="14" t="s">
        <v>2906</v>
      </c>
      <c r="C53" s="14" t="s">
        <v>7016</v>
      </c>
      <c r="D53" s="15">
        <v>6000</v>
      </c>
      <c r="E53" s="16">
        <v>565</v>
      </c>
      <c r="F53" s="14" t="s">
        <v>8220</v>
      </c>
      <c r="G53" s="14" t="s">
        <v>8223</v>
      </c>
      <c r="H53" s="14" t="s">
        <v>8245</v>
      </c>
      <c r="I53" s="14">
        <v>1438390800</v>
      </c>
      <c r="J53" s="14">
        <v>1436888066</v>
      </c>
      <c r="K53" s="14" t="b">
        <v>0</v>
      </c>
      <c r="L53" s="14">
        <v>7</v>
      </c>
      <c r="M53" s="14" t="b">
        <v>0</v>
      </c>
      <c r="N53" s="14" t="s">
        <v>8269</v>
      </c>
      <c r="O53" s="14">
        <v>9</v>
      </c>
      <c r="P53" s="14">
        <v>80.709999999999994</v>
      </c>
      <c r="Q53" s="14" t="s">
        <v>8315</v>
      </c>
      <c r="R53" s="14" t="s">
        <v>8316</v>
      </c>
      <c r="S53" s="17">
        <v>42199.648912037039</v>
      </c>
    </row>
    <row r="54" spans="1:19" x14ac:dyDescent="0.35">
      <c r="A54" s="14">
        <v>2907</v>
      </c>
      <c r="B54" s="14" t="s">
        <v>2907</v>
      </c>
      <c r="C54" s="14" t="s">
        <v>7017</v>
      </c>
      <c r="D54" s="15">
        <v>2500</v>
      </c>
      <c r="E54" s="16">
        <v>2</v>
      </c>
      <c r="F54" s="14" t="s">
        <v>8220</v>
      </c>
      <c r="G54" s="14" t="s">
        <v>8223</v>
      </c>
      <c r="H54" s="14" t="s">
        <v>8245</v>
      </c>
      <c r="I54" s="14">
        <v>1463259837</v>
      </c>
      <c r="J54" s="14">
        <v>1458075837</v>
      </c>
      <c r="K54" s="14" t="b">
        <v>0</v>
      </c>
      <c r="L54" s="14">
        <v>2</v>
      </c>
      <c r="M54" s="14" t="b">
        <v>0</v>
      </c>
      <c r="N54" s="14" t="s">
        <v>8269</v>
      </c>
      <c r="O54" s="14">
        <v>0</v>
      </c>
      <c r="P54" s="14">
        <v>1</v>
      </c>
      <c r="Q54" s="14" t="s">
        <v>8315</v>
      </c>
      <c r="R54" s="14" t="s">
        <v>8316</v>
      </c>
      <c r="S54" s="17">
        <v>42444.877743055549</v>
      </c>
    </row>
    <row r="55" spans="1:19" x14ac:dyDescent="0.35">
      <c r="A55" s="14">
        <v>2908</v>
      </c>
      <c r="B55" s="14" t="s">
        <v>2908</v>
      </c>
      <c r="C55" s="14" t="s">
        <v>7018</v>
      </c>
      <c r="D55" s="15">
        <v>9600</v>
      </c>
      <c r="E55" s="16">
        <v>264</v>
      </c>
      <c r="F55" s="14" t="s">
        <v>8220</v>
      </c>
      <c r="G55" s="14" t="s">
        <v>8223</v>
      </c>
      <c r="H55" s="14" t="s">
        <v>8245</v>
      </c>
      <c r="I55" s="14">
        <v>1465407219</v>
      </c>
      <c r="J55" s="14">
        <v>1462815219</v>
      </c>
      <c r="K55" s="14" t="b">
        <v>0</v>
      </c>
      <c r="L55" s="14">
        <v>5</v>
      </c>
      <c r="M55" s="14" t="b">
        <v>0</v>
      </c>
      <c r="N55" s="14" t="s">
        <v>8269</v>
      </c>
      <c r="O55" s="14">
        <v>3</v>
      </c>
      <c r="P55" s="14">
        <v>52.8</v>
      </c>
      <c r="Q55" s="14" t="s">
        <v>8315</v>
      </c>
      <c r="R55" s="14" t="s">
        <v>8316</v>
      </c>
      <c r="S55" s="17">
        <v>42499.731701388882</v>
      </c>
    </row>
    <row r="56" spans="1:19" x14ac:dyDescent="0.35">
      <c r="A56" s="14">
        <v>2909</v>
      </c>
      <c r="B56" s="14" t="s">
        <v>2909</v>
      </c>
      <c r="C56" s="14" t="s">
        <v>7019</v>
      </c>
      <c r="D56" s="15">
        <v>180000</v>
      </c>
      <c r="E56" s="16">
        <v>20</v>
      </c>
      <c r="F56" s="14" t="s">
        <v>8220</v>
      </c>
      <c r="G56" s="14" t="s">
        <v>8223</v>
      </c>
      <c r="H56" s="14" t="s">
        <v>8245</v>
      </c>
      <c r="I56" s="14">
        <v>1416944760</v>
      </c>
      <c r="J56" s="14">
        <v>1413527001</v>
      </c>
      <c r="K56" s="14" t="b">
        <v>0</v>
      </c>
      <c r="L56" s="14">
        <v>1</v>
      </c>
      <c r="M56" s="14" t="b">
        <v>0</v>
      </c>
      <c r="N56" s="14" t="s">
        <v>8269</v>
      </c>
      <c r="O56" s="14">
        <v>0</v>
      </c>
      <c r="P56" s="14">
        <v>20</v>
      </c>
      <c r="Q56" s="14" t="s">
        <v>8315</v>
      </c>
      <c r="R56" s="14" t="s">
        <v>8316</v>
      </c>
      <c r="S56" s="17">
        <v>41929.266215277778</v>
      </c>
    </row>
    <row r="57" spans="1:19" x14ac:dyDescent="0.35">
      <c r="A57" s="14">
        <v>2911</v>
      </c>
      <c r="B57" s="14" t="s">
        <v>2911</v>
      </c>
      <c r="C57" s="14" t="s">
        <v>7021</v>
      </c>
      <c r="D57" s="15">
        <v>1800</v>
      </c>
      <c r="E57" s="16">
        <v>657</v>
      </c>
      <c r="F57" s="14" t="s">
        <v>8220</v>
      </c>
      <c r="G57" s="14" t="s">
        <v>8223</v>
      </c>
      <c r="H57" s="14" t="s">
        <v>8245</v>
      </c>
      <c r="I57" s="14">
        <v>1435429626</v>
      </c>
      <c r="J57" s="14">
        <v>1431973626</v>
      </c>
      <c r="K57" s="14" t="b">
        <v>0</v>
      </c>
      <c r="L57" s="14">
        <v>14</v>
      </c>
      <c r="M57" s="14" t="b">
        <v>0</v>
      </c>
      <c r="N57" s="14" t="s">
        <v>8269</v>
      </c>
      <c r="O57" s="14">
        <v>37</v>
      </c>
      <c r="P57" s="14">
        <v>46.93</v>
      </c>
      <c r="Q57" s="14" t="s">
        <v>8315</v>
      </c>
      <c r="R57" s="14" t="s">
        <v>8316</v>
      </c>
      <c r="S57" s="17">
        <v>42142.768819444449</v>
      </c>
    </row>
    <row r="58" spans="1:19" x14ac:dyDescent="0.35">
      <c r="A58" s="14">
        <v>2912</v>
      </c>
      <c r="B58" s="14" t="s">
        <v>2912</v>
      </c>
      <c r="C58" s="14" t="s">
        <v>7022</v>
      </c>
      <c r="D58" s="15">
        <v>14440</v>
      </c>
      <c r="E58" s="16">
        <v>2030</v>
      </c>
      <c r="F58" s="14" t="s">
        <v>8220</v>
      </c>
      <c r="G58" s="14" t="s">
        <v>8223</v>
      </c>
      <c r="H58" s="14" t="s">
        <v>8245</v>
      </c>
      <c r="I58" s="14">
        <v>1452827374</v>
      </c>
      <c r="J58" s="14">
        <v>1450235374</v>
      </c>
      <c r="K58" s="14" t="b">
        <v>0</v>
      </c>
      <c r="L58" s="14">
        <v>26</v>
      </c>
      <c r="M58" s="14" t="b">
        <v>0</v>
      </c>
      <c r="N58" s="14" t="s">
        <v>8269</v>
      </c>
      <c r="O58" s="14">
        <v>14</v>
      </c>
      <c r="P58" s="14">
        <v>78.08</v>
      </c>
      <c r="Q58" s="14" t="s">
        <v>8315</v>
      </c>
      <c r="R58" s="14" t="s">
        <v>8316</v>
      </c>
      <c r="S58" s="17">
        <v>42354.131643518514</v>
      </c>
    </row>
    <row r="59" spans="1:19" x14ac:dyDescent="0.35">
      <c r="A59" s="14">
        <v>2913</v>
      </c>
      <c r="B59" s="14" t="s">
        <v>2913</v>
      </c>
      <c r="C59" s="14" t="s">
        <v>7023</v>
      </c>
      <c r="D59" s="15">
        <v>10000</v>
      </c>
      <c r="E59" s="16">
        <v>2</v>
      </c>
      <c r="F59" s="14" t="s">
        <v>8220</v>
      </c>
      <c r="G59" s="14" t="s">
        <v>8223</v>
      </c>
      <c r="H59" s="14" t="s">
        <v>8245</v>
      </c>
      <c r="I59" s="14">
        <v>1410041339</v>
      </c>
      <c r="J59" s="14">
        <v>1404857339</v>
      </c>
      <c r="K59" s="14" t="b">
        <v>0</v>
      </c>
      <c r="L59" s="14">
        <v>2</v>
      </c>
      <c r="M59" s="14" t="b">
        <v>0</v>
      </c>
      <c r="N59" s="14" t="s">
        <v>8269</v>
      </c>
      <c r="O59" s="14">
        <v>0</v>
      </c>
      <c r="P59" s="14">
        <v>1</v>
      </c>
      <c r="Q59" s="14" t="s">
        <v>8315</v>
      </c>
      <c r="R59" s="14" t="s">
        <v>8316</v>
      </c>
      <c r="S59" s="17">
        <v>41828.922905092593</v>
      </c>
    </row>
    <row r="60" spans="1:19" x14ac:dyDescent="0.35">
      <c r="A60" s="14">
        <v>2917</v>
      </c>
      <c r="B60" s="14" t="s">
        <v>2917</v>
      </c>
      <c r="C60" s="14" t="s">
        <v>7027</v>
      </c>
      <c r="D60" s="15">
        <v>2000</v>
      </c>
      <c r="E60" s="16">
        <v>437</v>
      </c>
      <c r="F60" s="14" t="s">
        <v>8220</v>
      </c>
      <c r="G60" s="14" t="s">
        <v>8223</v>
      </c>
      <c r="H60" s="14" t="s">
        <v>8245</v>
      </c>
      <c r="I60" s="14">
        <v>1442381847</v>
      </c>
      <c r="J60" s="14">
        <v>1440826647</v>
      </c>
      <c r="K60" s="14" t="b">
        <v>0</v>
      </c>
      <c r="L60" s="14">
        <v>9</v>
      </c>
      <c r="M60" s="14" t="b">
        <v>0</v>
      </c>
      <c r="N60" s="14" t="s">
        <v>8269</v>
      </c>
      <c r="O60" s="14">
        <v>22</v>
      </c>
      <c r="P60" s="14">
        <v>48.56</v>
      </c>
      <c r="Q60" s="14" t="s">
        <v>8315</v>
      </c>
      <c r="R60" s="14" t="s">
        <v>8316</v>
      </c>
      <c r="S60" s="17">
        <v>42245.234340277777</v>
      </c>
    </row>
    <row r="61" spans="1:19" x14ac:dyDescent="0.35">
      <c r="A61" s="14">
        <v>2918</v>
      </c>
      <c r="B61" s="14" t="s">
        <v>2918</v>
      </c>
      <c r="C61" s="14" t="s">
        <v>7028</v>
      </c>
      <c r="D61" s="15">
        <v>5000</v>
      </c>
      <c r="E61" s="16">
        <v>1362</v>
      </c>
      <c r="F61" s="14" t="s">
        <v>8220</v>
      </c>
      <c r="G61" s="14" t="s">
        <v>8223</v>
      </c>
      <c r="H61" s="14" t="s">
        <v>8245</v>
      </c>
      <c r="I61" s="14">
        <v>1446131207</v>
      </c>
      <c r="J61" s="14">
        <v>1443712007</v>
      </c>
      <c r="K61" s="14" t="b">
        <v>0</v>
      </c>
      <c r="L61" s="14">
        <v>20</v>
      </c>
      <c r="M61" s="14" t="b">
        <v>0</v>
      </c>
      <c r="N61" s="14" t="s">
        <v>8269</v>
      </c>
      <c r="O61" s="14">
        <v>27</v>
      </c>
      <c r="P61" s="14">
        <v>68.099999999999994</v>
      </c>
      <c r="Q61" s="14" t="s">
        <v>8315</v>
      </c>
      <c r="R61" s="14" t="s">
        <v>8316</v>
      </c>
      <c r="S61" s="17">
        <v>42278.629710648151</v>
      </c>
    </row>
    <row r="62" spans="1:19" x14ac:dyDescent="0.35">
      <c r="A62" s="14">
        <v>2919</v>
      </c>
      <c r="B62" s="14" t="s">
        <v>2919</v>
      </c>
      <c r="C62" s="14" t="s">
        <v>7029</v>
      </c>
      <c r="D62" s="15">
        <v>600</v>
      </c>
      <c r="E62" s="16">
        <v>51</v>
      </c>
      <c r="F62" s="14" t="s">
        <v>8220</v>
      </c>
      <c r="G62" s="14" t="s">
        <v>8223</v>
      </c>
      <c r="H62" s="14" t="s">
        <v>8245</v>
      </c>
      <c r="I62" s="14">
        <v>1407250329</v>
      </c>
      <c r="J62" s="14">
        <v>1404658329</v>
      </c>
      <c r="K62" s="14" t="b">
        <v>0</v>
      </c>
      <c r="L62" s="14">
        <v>6</v>
      </c>
      <c r="M62" s="14" t="b">
        <v>0</v>
      </c>
      <c r="N62" s="14" t="s">
        <v>8269</v>
      </c>
      <c r="O62" s="14">
        <v>9</v>
      </c>
      <c r="P62" s="14">
        <v>8.5</v>
      </c>
      <c r="Q62" s="14" t="s">
        <v>8315</v>
      </c>
      <c r="R62" s="14" t="s">
        <v>8316</v>
      </c>
      <c r="S62" s="17">
        <v>41826.61954861111</v>
      </c>
    </row>
    <row r="63" spans="1:19" x14ac:dyDescent="0.35">
      <c r="A63" s="14">
        <v>3728</v>
      </c>
      <c r="B63" s="14" t="s">
        <v>3725</v>
      </c>
      <c r="C63" s="14" t="s">
        <v>7838</v>
      </c>
      <c r="D63" s="15">
        <v>20000</v>
      </c>
      <c r="E63" s="16">
        <v>1862</v>
      </c>
      <c r="F63" s="14" t="s">
        <v>8220</v>
      </c>
      <c r="G63" s="14" t="s">
        <v>8223</v>
      </c>
      <c r="H63" s="14" t="s">
        <v>8245</v>
      </c>
      <c r="I63" s="14">
        <v>1439957176</v>
      </c>
      <c r="J63" s="14">
        <v>1437365176</v>
      </c>
      <c r="K63" s="14" t="b">
        <v>0</v>
      </c>
      <c r="L63" s="14">
        <v>31</v>
      </c>
      <c r="M63" s="14" t="b">
        <v>0</v>
      </c>
      <c r="N63" s="14" t="s">
        <v>8269</v>
      </c>
      <c r="O63" s="14">
        <v>9</v>
      </c>
      <c r="P63" s="14">
        <v>60.06</v>
      </c>
      <c r="Q63" s="14" t="s">
        <v>8315</v>
      </c>
      <c r="R63" s="14" t="s">
        <v>8316</v>
      </c>
      <c r="S63" s="17">
        <v>42205.171018518522</v>
      </c>
    </row>
    <row r="64" spans="1:19" x14ac:dyDescent="0.35">
      <c r="A64" s="14">
        <v>3729</v>
      </c>
      <c r="B64" s="14" t="s">
        <v>3726</v>
      </c>
      <c r="C64" s="14" t="s">
        <v>7839</v>
      </c>
      <c r="D64" s="15">
        <v>5000</v>
      </c>
      <c r="E64" s="16">
        <v>362</v>
      </c>
      <c r="F64" s="14" t="s">
        <v>8220</v>
      </c>
      <c r="G64" s="14" t="s">
        <v>8223</v>
      </c>
      <c r="H64" s="14" t="s">
        <v>8245</v>
      </c>
      <c r="I64" s="14">
        <v>1427082912</v>
      </c>
      <c r="J64" s="14">
        <v>1423198512</v>
      </c>
      <c r="K64" s="14" t="b">
        <v>0</v>
      </c>
      <c r="L64" s="14">
        <v>5</v>
      </c>
      <c r="M64" s="14" t="b">
        <v>0</v>
      </c>
      <c r="N64" s="14" t="s">
        <v>8269</v>
      </c>
      <c r="O64" s="14">
        <v>7</v>
      </c>
      <c r="P64" s="14">
        <v>72.400000000000006</v>
      </c>
      <c r="Q64" s="14" t="s">
        <v>8315</v>
      </c>
      <c r="R64" s="14" t="s">
        <v>8316</v>
      </c>
      <c r="S64" s="17">
        <v>42041.205000000002</v>
      </c>
    </row>
    <row r="65" spans="1:19" x14ac:dyDescent="0.35">
      <c r="A65" s="14">
        <v>3730</v>
      </c>
      <c r="B65" s="14" t="s">
        <v>3727</v>
      </c>
      <c r="C65" s="14" t="s">
        <v>7840</v>
      </c>
      <c r="D65" s="15">
        <v>1000</v>
      </c>
      <c r="E65" s="16">
        <v>100</v>
      </c>
      <c r="F65" s="14" t="s">
        <v>8220</v>
      </c>
      <c r="G65" s="14" t="s">
        <v>8223</v>
      </c>
      <c r="H65" s="14" t="s">
        <v>8245</v>
      </c>
      <c r="I65" s="14">
        <v>1439828159</v>
      </c>
      <c r="J65" s="14">
        <v>1437236159</v>
      </c>
      <c r="K65" s="14" t="b">
        <v>0</v>
      </c>
      <c r="L65" s="14">
        <v>1</v>
      </c>
      <c r="M65" s="14" t="b">
        <v>0</v>
      </c>
      <c r="N65" s="14" t="s">
        <v>8269</v>
      </c>
      <c r="O65" s="14">
        <v>10</v>
      </c>
      <c r="P65" s="14">
        <v>100</v>
      </c>
      <c r="Q65" s="14" t="s">
        <v>8315</v>
      </c>
      <c r="R65" s="14" t="s">
        <v>8316</v>
      </c>
      <c r="S65" s="17">
        <v>42203.677766203706</v>
      </c>
    </row>
    <row r="66" spans="1:19" x14ac:dyDescent="0.35">
      <c r="A66" s="14">
        <v>3731</v>
      </c>
      <c r="B66" s="14" t="s">
        <v>3728</v>
      </c>
      <c r="C66" s="14" t="s">
        <v>7841</v>
      </c>
      <c r="D66" s="15">
        <v>5500</v>
      </c>
      <c r="E66" s="16">
        <v>620</v>
      </c>
      <c r="F66" s="14" t="s">
        <v>8220</v>
      </c>
      <c r="G66" s="14" t="s">
        <v>8223</v>
      </c>
      <c r="H66" s="14" t="s">
        <v>8245</v>
      </c>
      <c r="I66" s="14">
        <v>1420860180</v>
      </c>
      <c r="J66" s="14">
        <v>1418234646</v>
      </c>
      <c r="K66" s="14" t="b">
        <v>0</v>
      </c>
      <c r="L66" s="14">
        <v>12</v>
      </c>
      <c r="M66" s="14" t="b">
        <v>0</v>
      </c>
      <c r="N66" s="14" t="s">
        <v>8269</v>
      </c>
      <c r="O66" s="14">
        <v>11</v>
      </c>
      <c r="P66" s="14">
        <v>51.67</v>
      </c>
      <c r="Q66" s="14" t="s">
        <v>8315</v>
      </c>
      <c r="R66" s="14" t="s">
        <v>8316</v>
      </c>
      <c r="S66" s="17">
        <v>41983.752847222218</v>
      </c>
    </row>
    <row r="67" spans="1:19" x14ac:dyDescent="0.35">
      <c r="A67" s="14">
        <v>3733</v>
      </c>
      <c r="B67" s="14" t="s">
        <v>3730</v>
      </c>
      <c r="C67" s="14" t="s">
        <v>7843</v>
      </c>
      <c r="D67" s="15">
        <v>1500</v>
      </c>
      <c r="E67" s="16">
        <v>0</v>
      </c>
      <c r="F67" s="14" t="s">
        <v>8220</v>
      </c>
      <c r="G67" s="14" t="s">
        <v>8223</v>
      </c>
      <c r="H67" s="14" t="s">
        <v>8245</v>
      </c>
      <c r="I67" s="14">
        <v>1429396200</v>
      </c>
      <c r="J67" s="14">
        <v>1428539708</v>
      </c>
      <c r="K67" s="14" t="b">
        <v>0</v>
      </c>
      <c r="L67" s="14">
        <v>0</v>
      </c>
      <c r="M67" s="14" t="b">
        <v>0</v>
      </c>
      <c r="N67" s="14" t="s">
        <v>8269</v>
      </c>
      <c r="O67" s="14">
        <v>0</v>
      </c>
      <c r="P67" s="14">
        <v>0</v>
      </c>
      <c r="Q67" s="14" t="s">
        <v>8315</v>
      </c>
      <c r="R67" s="14" t="s">
        <v>8316</v>
      </c>
      <c r="S67" s="17">
        <v>42103.024398148147</v>
      </c>
    </row>
    <row r="68" spans="1:19" x14ac:dyDescent="0.35">
      <c r="A68" s="14">
        <v>3734</v>
      </c>
      <c r="B68" s="14" t="s">
        <v>3731</v>
      </c>
      <c r="C68" s="14" t="s">
        <v>7844</v>
      </c>
      <c r="D68" s="15">
        <v>1500</v>
      </c>
      <c r="E68" s="16">
        <v>427</v>
      </c>
      <c r="F68" s="14" t="s">
        <v>8220</v>
      </c>
      <c r="G68" s="14" t="s">
        <v>8223</v>
      </c>
      <c r="H68" s="14" t="s">
        <v>8245</v>
      </c>
      <c r="I68" s="14">
        <v>1432589896</v>
      </c>
      <c r="J68" s="14">
        <v>1427405896</v>
      </c>
      <c r="K68" s="14" t="b">
        <v>0</v>
      </c>
      <c r="L68" s="14">
        <v>7</v>
      </c>
      <c r="M68" s="14" t="b">
        <v>0</v>
      </c>
      <c r="N68" s="14" t="s">
        <v>8269</v>
      </c>
      <c r="O68" s="14">
        <v>28</v>
      </c>
      <c r="P68" s="14">
        <v>61</v>
      </c>
      <c r="Q68" s="14" t="s">
        <v>8315</v>
      </c>
      <c r="R68" s="14" t="s">
        <v>8316</v>
      </c>
      <c r="S68" s="17">
        <v>42089.901574074072</v>
      </c>
    </row>
    <row r="69" spans="1:19" x14ac:dyDescent="0.35">
      <c r="A69" s="14">
        <v>3737</v>
      </c>
      <c r="B69" s="14" t="s">
        <v>3734</v>
      </c>
      <c r="C69" s="14" t="s">
        <v>7847</v>
      </c>
      <c r="D69" s="15">
        <v>700</v>
      </c>
      <c r="E69" s="16">
        <v>150</v>
      </c>
      <c r="F69" s="14" t="s">
        <v>8220</v>
      </c>
      <c r="G69" s="14" t="s">
        <v>8223</v>
      </c>
      <c r="H69" s="14" t="s">
        <v>8245</v>
      </c>
      <c r="I69" s="14">
        <v>1447311540</v>
      </c>
      <c r="J69" s="14">
        <v>1445358903</v>
      </c>
      <c r="K69" s="14" t="b">
        <v>0</v>
      </c>
      <c r="L69" s="14">
        <v>4</v>
      </c>
      <c r="M69" s="14" t="b">
        <v>0</v>
      </c>
      <c r="N69" s="14" t="s">
        <v>8269</v>
      </c>
      <c r="O69" s="14">
        <v>21</v>
      </c>
      <c r="P69" s="14">
        <v>37.5</v>
      </c>
      <c r="Q69" s="14" t="s">
        <v>8315</v>
      </c>
      <c r="R69" s="14" t="s">
        <v>8316</v>
      </c>
      <c r="S69" s="17">
        <v>42297.691006944442</v>
      </c>
    </row>
    <row r="70" spans="1:19" x14ac:dyDescent="0.35">
      <c r="A70" s="14">
        <v>3740</v>
      </c>
      <c r="B70" s="14" t="s">
        <v>3737</v>
      </c>
      <c r="C70" s="14" t="s">
        <v>7850</v>
      </c>
      <c r="D70" s="15">
        <v>2000</v>
      </c>
      <c r="E70" s="16">
        <v>358</v>
      </c>
      <c r="F70" s="14" t="s">
        <v>8220</v>
      </c>
      <c r="G70" s="14" t="s">
        <v>8223</v>
      </c>
      <c r="H70" s="14" t="s">
        <v>8245</v>
      </c>
      <c r="I70" s="14">
        <v>1407808438</v>
      </c>
      <c r="J70" s="14">
        <v>1405217355</v>
      </c>
      <c r="K70" s="14" t="b">
        <v>0</v>
      </c>
      <c r="L70" s="14">
        <v>14</v>
      </c>
      <c r="M70" s="14" t="b">
        <v>0</v>
      </c>
      <c r="N70" s="14" t="s">
        <v>8269</v>
      </c>
      <c r="O70" s="14">
        <v>18</v>
      </c>
      <c r="P70" s="14">
        <v>25.57</v>
      </c>
      <c r="Q70" s="14" t="s">
        <v>8315</v>
      </c>
      <c r="R70" s="14" t="s">
        <v>8316</v>
      </c>
      <c r="S70" s="17">
        <v>41833.089756944442</v>
      </c>
    </row>
    <row r="71" spans="1:19" x14ac:dyDescent="0.35">
      <c r="A71" s="14">
        <v>3741</v>
      </c>
      <c r="B71" s="14" t="s">
        <v>3738</v>
      </c>
      <c r="C71" s="14" t="s">
        <v>7851</v>
      </c>
      <c r="D71" s="15">
        <v>20000</v>
      </c>
      <c r="E71" s="16">
        <v>0</v>
      </c>
      <c r="F71" s="14" t="s">
        <v>8220</v>
      </c>
      <c r="G71" s="14" t="s">
        <v>8223</v>
      </c>
      <c r="H71" s="14" t="s">
        <v>8245</v>
      </c>
      <c r="I71" s="14">
        <v>1450389950</v>
      </c>
      <c r="J71" s="14">
        <v>1447797950</v>
      </c>
      <c r="K71" s="14" t="b">
        <v>0</v>
      </c>
      <c r="L71" s="14">
        <v>0</v>
      </c>
      <c r="M71" s="14" t="b">
        <v>0</v>
      </c>
      <c r="N71" s="14" t="s">
        <v>8269</v>
      </c>
      <c r="O71" s="14">
        <v>0</v>
      </c>
      <c r="P71" s="14">
        <v>0</v>
      </c>
      <c r="Q71" s="14" t="s">
        <v>8315</v>
      </c>
      <c r="R71" s="14" t="s">
        <v>8316</v>
      </c>
      <c r="S71" s="17">
        <v>42325.920717592591</v>
      </c>
    </row>
    <row r="72" spans="1:19" x14ac:dyDescent="0.35">
      <c r="A72" s="14">
        <v>3742</v>
      </c>
      <c r="B72" s="14" t="s">
        <v>3739</v>
      </c>
      <c r="C72" s="14" t="s">
        <v>7852</v>
      </c>
      <c r="D72" s="15">
        <v>5000</v>
      </c>
      <c r="E72" s="16">
        <v>100</v>
      </c>
      <c r="F72" s="14" t="s">
        <v>8220</v>
      </c>
      <c r="G72" s="14" t="s">
        <v>8223</v>
      </c>
      <c r="H72" s="14" t="s">
        <v>8245</v>
      </c>
      <c r="I72" s="14">
        <v>1409980144</v>
      </c>
      <c r="J72" s="14">
        <v>1407388144</v>
      </c>
      <c r="K72" s="14" t="b">
        <v>0</v>
      </c>
      <c r="L72" s="14">
        <v>4</v>
      </c>
      <c r="M72" s="14" t="b">
        <v>0</v>
      </c>
      <c r="N72" s="14" t="s">
        <v>8269</v>
      </c>
      <c r="O72" s="14">
        <v>2</v>
      </c>
      <c r="P72" s="14">
        <v>25</v>
      </c>
      <c r="Q72" s="14" t="s">
        <v>8315</v>
      </c>
      <c r="R72" s="14" t="s">
        <v>8316</v>
      </c>
      <c r="S72" s="17">
        <v>41858.214629629627</v>
      </c>
    </row>
    <row r="73" spans="1:19" x14ac:dyDescent="0.35">
      <c r="A73" s="14">
        <v>3743</v>
      </c>
      <c r="B73" s="14" t="s">
        <v>3740</v>
      </c>
      <c r="C73" s="14" t="s">
        <v>7853</v>
      </c>
      <c r="D73" s="15">
        <v>2200</v>
      </c>
      <c r="E73" s="16">
        <v>0</v>
      </c>
      <c r="F73" s="14" t="s">
        <v>8220</v>
      </c>
      <c r="G73" s="14" t="s">
        <v>8223</v>
      </c>
      <c r="H73" s="14" t="s">
        <v>8245</v>
      </c>
      <c r="I73" s="14">
        <v>1404406964</v>
      </c>
      <c r="J73" s="14">
        <v>1401814964</v>
      </c>
      <c r="K73" s="14" t="b">
        <v>0</v>
      </c>
      <c r="L73" s="14">
        <v>0</v>
      </c>
      <c r="M73" s="14" t="b">
        <v>0</v>
      </c>
      <c r="N73" s="14" t="s">
        <v>8269</v>
      </c>
      <c r="O73" s="14">
        <v>0</v>
      </c>
      <c r="P73" s="14">
        <v>0</v>
      </c>
      <c r="Q73" s="14" t="s">
        <v>8315</v>
      </c>
      <c r="R73" s="14" t="s">
        <v>8316</v>
      </c>
      <c r="S73" s="17">
        <v>41793.710231481484</v>
      </c>
    </row>
    <row r="74" spans="1:19" x14ac:dyDescent="0.35">
      <c r="A74" s="14">
        <v>3744</v>
      </c>
      <c r="B74" s="14" t="s">
        <v>3741</v>
      </c>
      <c r="C74" s="14" t="s">
        <v>7854</v>
      </c>
      <c r="D74" s="15">
        <v>1200</v>
      </c>
      <c r="E74" s="16">
        <v>0</v>
      </c>
      <c r="F74" s="14" t="s">
        <v>8220</v>
      </c>
      <c r="G74" s="14" t="s">
        <v>8223</v>
      </c>
      <c r="H74" s="14" t="s">
        <v>8245</v>
      </c>
      <c r="I74" s="14">
        <v>1404532740</v>
      </c>
      <c r="J74" s="14">
        <v>1401823952</v>
      </c>
      <c r="K74" s="14" t="b">
        <v>0</v>
      </c>
      <c r="L74" s="14">
        <v>0</v>
      </c>
      <c r="M74" s="14" t="b">
        <v>0</v>
      </c>
      <c r="N74" s="14" t="s">
        <v>8269</v>
      </c>
      <c r="O74" s="14">
        <v>0</v>
      </c>
      <c r="P74" s="14">
        <v>0</v>
      </c>
      <c r="Q74" s="14" t="s">
        <v>8315</v>
      </c>
      <c r="R74" s="14" t="s">
        <v>8316</v>
      </c>
      <c r="S74" s="17">
        <v>41793.814259259263</v>
      </c>
    </row>
    <row r="75" spans="1:19" x14ac:dyDescent="0.35">
      <c r="A75" s="14">
        <v>3745</v>
      </c>
      <c r="B75" s="14" t="s">
        <v>3742</v>
      </c>
      <c r="C75" s="14" t="s">
        <v>7855</v>
      </c>
      <c r="D75" s="15">
        <v>100</v>
      </c>
      <c r="E75" s="16">
        <v>10</v>
      </c>
      <c r="F75" s="14" t="s">
        <v>8220</v>
      </c>
      <c r="G75" s="14" t="s">
        <v>8223</v>
      </c>
      <c r="H75" s="14" t="s">
        <v>8245</v>
      </c>
      <c r="I75" s="14">
        <v>1407689102</v>
      </c>
      <c r="J75" s="14">
        <v>1405097102</v>
      </c>
      <c r="K75" s="14" t="b">
        <v>0</v>
      </c>
      <c r="L75" s="14">
        <v>1</v>
      </c>
      <c r="M75" s="14" t="b">
        <v>0</v>
      </c>
      <c r="N75" s="14" t="s">
        <v>8269</v>
      </c>
      <c r="O75" s="14">
        <v>10</v>
      </c>
      <c r="P75" s="14">
        <v>10</v>
      </c>
      <c r="Q75" s="14" t="s">
        <v>8315</v>
      </c>
      <c r="R75" s="14" t="s">
        <v>8316</v>
      </c>
      <c r="S75" s="17">
        <v>41831.697939814818</v>
      </c>
    </row>
    <row r="76" spans="1:19" x14ac:dyDescent="0.35">
      <c r="A76" s="14">
        <v>3746</v>
      </c>
      <c r="B76" s="14" t="s">
        <v>3743</v>
      </c>
      <c r="C76" s="14" t="s">
        <v>7856</v>
      </c>
      <c r="D76" s="15">
        <v>8500</v>
      </c>
      <c r="E76" s="16">
        <v>202</v>
      </c>
      <c r="F76" s="14" t="s">
        <v>8220</v>
      </c>
      <c r="G76" s="14" t="s">
        <v>8223</v>
      </c>
      <c r="H76" s="14" t="s">
        <v>8245</v>
      </c>
      <c r="I76" s="14">
        <v>1475918439</v>
      </c>
      <c r="J76" s="14">
        <v>1473326439</v>
      </c>
      <c r="K76" s="14" t="b">
        <v>0</v>
      </c>
      <c r="L76" s="14">
        <v>1</v>
      </c>
      <c r="M76" s="14" t="b">
        <v>0</v>
      </c>
      <c r="N76" s="14" t="s">
        <v>8269</v>
      </c>
      <c r="O76" s="14">
        <v>2</v>
      </c>
      <c r="P76" s="14">
        <v>202</v>
      </c>
      <c r="Q76" s="14" t="s">
        <v>8315</v>
      </c>
      <c r="R76" s="14" t="s">
        <v>8316</v>
      </c>
      <c r="S76" s="17">
        <v>42621.389340277776</v>
      </c>
    </row>
    <row r="77" spans="1:19" x14ac:dyDescent="0.35">
      <c r="A77" s="14">
        <v>3841</v>
      </c>
      <c r="B77" s="14" t="s">
        <v>3838</v>
      </c>
      <c r="C77" s="14" t="s">
        <v>7950</v>
      </c>
      <c r="D77" s="15">
        <v>10000</v>
      </c>
      <c r="E77" s="16">
        <v>872</v>
      </c>
      <c r="F77" s="14" t="s">
        <v>8220</v>
      </c>
      <c r="G77" s="14" t="s">
        <v>8223</v>
      </c>
      <c r="H77" s="14" t="s">
        <v>8245</v>
      </c>
      <c r="I77" s="14">
        <v>1405882287</v>
      </c>
      <c r="J77" s="14">
        <v>1400698287</v>
      </c>
      <c r="K77" s="14" t="b">
        <v>1</v>
      </c>
      <c r="L77" s="14">
        <v>34</v>
      </c>
      <c r="M77" s="14" t="b">
        <v>0</v>
      </c>
      <c r="N77" s="14" t="s">
        <v>8269</v>
      </c>
      <c r="O77" s="14">
        <v>9</v>
      </c>
      <c r="P77" s="14">
        <v>25.65</v>
      </c>
      <c r="Q77" s="14" t="s">
        <v>8315</v>
      </c>
      <c r="R77" s="14" t="s">
        <v>8316</v>
      </c>
      <c r="S77" s="17">
        <v>41780.785729166666</v>
      </c>
    </row>
    <row r="78" spans="1:19" x14ac:dyDescent="0.35">
      <c r="A78" s="14">
        <v>3843</v>
      </c>
      <c r="B78" s="14" t="s">
        <v>3840</v>
      </c>
      <c r="C78" s="14" t="s">
        <v>7952</v>
      </c>
      <c r="D78" s="15">
        <v>5000</v>
      </c>
      <c r="E78" s="16">
        <v>1065</v>
      </c>
      <c r="F78" s="14" t="s">
        <v>8220</v>
      </c>
      <c r="G78" s="14" t="s">
        <v>8223</v>
      </c>
      <c r="H78" s="14" t="s">
        <v>8245</v>
      </c>
      <c r="I78" s="14">
        <v>1401587064</v>
      </c>
      <c r="J78" s="14">
        <v>1399427064</v>
      </c>
      <c r="K78" s="14" t="b">
        <v>1</v>
      </c>
      <c r="L78" s="14">
        <v>19</v>
      </c>
      <c r="M78" s="14" t="b">
        <v>0</v>
      </c>
      <c r="N78" s="14" t="s">
        <v>8269</v>
      </c>
      <c r="O78" s="14">
        <v>21</v>
      </c>
      <c r="P78" s="14">
        <v>56.05</v>
      </c>
      <c r="Q78" s="14" t="s">
        <v>8315</v>
      </c>
      <c r="R78" s="14" t="s">
        <v>8316</v>
      </c>
      <c r="S78" s="17">
        <v>41766.072500000002</v>
      </c>
    </row>
    <row r="79" spans="1:19" x14ac:dyDescent="0.35">
      <c r="A79" s="14">
        <v>3844</v>
      </c>
      <c r="B79" s="14" t="s">
        <v>3841</v>
      </c>
      <c r="C79" s="14" t="s">
        <v>7953</v>
      </c>
      <c r="D79" s="15">
        <v>9800</v>
      </c>
      <c r="E79" s="16">
        <v>4066</v>
      </c>
      <c r="F79" s="14" t="s">
        <v>8220</v>
      </c>
      <c r="G79" s="14" t="s">
        <v>8223</v>
      </c>
      <c r="H79" s="14" t="s">
        <v>8245</v>
      </c>
      <c r="I79" s="14">
        <v>1401778740</v>
      </c>
      <c r="J79" s="14">
        <v>1399474134</v>
      </c>
      <c r="K79" s="14" t="b">
        <v>1</v>
      </c>
      <c r="L79" s="14">
        <v>50</v>
      </c>
      <c r="M79" s="14" t="b">
        <v>0</v>
      </c>
      <c r="N79" s="14" t="s">
        <v>8269</v>
      </c>
      <c r="O79" s="14">
        <v>41</v>
      </c>
      <c r="P79" s="14">
        <v>81.319999999999993</v>
      </c>
      <c r="Q79" s="14" t="s">
        <v>8315</v>
      </c>
      <c r="R79" s="14" t="s">
        <v>8316</v>
      </c>
      <c r="S79" s="17">
        <v>41766.617291666669</v>
      </c>
    </row>
    <row r="80" spans="1:19" x14ac:dyDescent="0.35">
      <c r="A80" s="14">
        <v>3845</v>
      </c>
      <c r="B80" s="14" t="s">
        <v>3842</v>
      </c>
      <c r="C80" s="14" t="s">
        <v>7954</v>
      </c>
      <c r="D80" s="15">
        <v>40000</v>
      </c>
      <c r="E80" s="16">
        <v>842</v>
      </c>
      <c r="F80" s="14" t="s">
        <v>8220</v>
      </c>
      <c r="G80" s="14" t="s">
        <v>8223</v>
      </c>
      <c r="H80" s="14" t="s">
        <v>8245</v>
      </c>
      <c r="I80" s="14">
        <v>1443711774</v>
      </c>
      <c r="J80" s="14">
        <v>1441119774</v>
      </c>
      <c r="K80" s="14" t="b">
        <v>1</v>
      </c>
      <c r="L80" s="14">
        <v>12</v>
      </c>
      <c r="M80" s="14" t="b">
        <v>0</v>
      </c>
      <c r="N80" s="14" t="s">
        <v>8269</v>
      </c>
      <c r="O80" s="14">
        <v>2</v>
      </c>
      <c r="P80" s="14">
        <v>70.17</v>
      </c>
      <c r="Q80" s="14" t="s">
        <v>8315</v>
      </c>
      <c r="R80" s="14" t="s">
        <v>8316</v>
      </c>
      <c r="S80" s="17">
        <v>42248.627013888887</v>
      </c>
    </row>
    <row r="81" spans="1:19" x14ac:dyDescent="0.35">
      <c r="A81" s="14">
        <v>3846</v>
      </c>
      <c r="B81" s="14" t="s">
        <v>3843</v>
      </c>
      <c r="C81" s="14" t="s">
        <v>7955</v>
      </c>
      <c r="D81" s="15">
        <v>7000</v>
      </c>
      <c r="E81" s="16">
        <v>189</v>
      </c>
      <c r="F81" s="14" t="s">
        <v>8220</v>
      </c>
      <c r="G81" s="14" t="s">
        <v>8223</v>
      </c>
      <c r="H81" s="14" t="s">
        <v>8245</v>
      </c>
      <c r="I81" s="14">
        <v>1412405940</v>
      </c>
      <c r="J81" s="14">
        <v>1409721542</v>
      </c>
      <c r="K81" s="14" t="b">
        <v>1</v>
      </c>
      <c r="L81" s="14">
        <v>8</v>
      </c>
      <c r="M81" s="14" t="b">
        <v>0</v>
      </c>
      <c r="N81" s="14" t="s">
        <v>8269</v>
      </c>
      <c r="O81" s="14">
        <v>3</v>
      </c>
      <c r="P81" s="14">
        <v>23.63</v>
      </c>
      <c r="Q81" s="14" t="s">
        <v>8315</v>
      </c>
      <c r="R81" s="14" t="s">
        <v>8316</v>
      </c>
      <c r="S81" s="17">
        <v>41885.221550925926</v>
      </c>
    </row>
    <row r="82" spans="1:19" x14ac:dyDescent="0.35">
      <c r="A82" s="14">
        <v>3847</v>
      </c>
      <c r="B82" s="14" t="s">
        <v>3844</v>
      </c>
      <c r="C82" s="14" t="s">
        <v>7956</v>
      </c>
      <c r="D82" s="15">
        <v>10500</v>
      </c>
      <c r="E82" s="16">
        <v>1697</v>
      </c>
      <c r="F82" s="14" t="s">
        <v>8220</v>
      </c>
      <c r="G82" s="14" t="s">
        <v>8223</v>
      </c>
      <c r="H82" s="14" t="s">
        <v>8245</v>
      </c>
      <c r="I82" s="14">
        <v>1437283391</v>
      </c>
      <c r="J82" s="14">
        <v>1433395391</v>
      </c>
      <c r="K82" s="14" t="b">
        <v>1</v>
      </c>
      <c r="L82" s="14">
        <v>9</v>
      </c>
      <c r="M82" s="14" t="b">
        <v>0</v>
      </c>
      <c r="N82" s="14" t="s">
        <v>8269</v>
      </c>
      <c r="O82" s="14">
        <v>16</v>
      </c>
      <c r="P82" s="14">
        <v>188.56</v>
      </c>
      <c r="Q82" s="14" t="s">
        <v>8315</v>
      </c>
      <c r="R82" s="14" t="s">
        <v>8316</v>
      </c>
      <c r="S82" s="17">
        <v>42159.224432870367</v>
      </c>
    </row>
    <row r="83" spans="1:19" x14ac:dyDescent="0.35">
      <c r="A83" s="14">
        <v>3848</v>
      </c>
      <c r="B83" s="14" t="s">
        <v>3845</v>
      </c>
      <c r="C83" s="14" t="s">
        <v>7957</v>
      </c>
      <c r="D83" s="15">
        <v>13000</v>
      </c>
      <c r="E83" s="16">
        <v>2129</v>
      </c>
      <c r="F83" s="14" t="s">
        <v>8220</v>
      </c>
      <c r="G83" s="14" t="s">
        <v>8223</v>
      </c>
      <c r="H83" s="14" t="s">
        <v>8245</v>
      </c>
      <c r="I83" s="14">
        <v>1445196989</v>
      </c>
      <c r="J83" s="14">
        <v>1442604989</v>
      </c>
      <c r="K83" s="14" t="b">
        <v>1</v>
      </c>
      <c r="L83" s="14">
        <v>43</v>
      </c>
      <c r="M83" s="14" t="b">
        <v>0</v>
      </c>
      <c r="N83" s="14" t="s">
        <v>8269</v>
      </c>
      <c r="O83" s="14">
        <v>16</v>
      </c>
      <c r="P83" s="14">
        <v>49.51</v>
      </c>
      <c r="Q83" s="14" t="s">
        <v>8315</v>
      </c>
      <c r="R83" s="14" t="s">
        <v>8316</v>
      </c>
      <c r="S83" s="17">
        <v>42265.817002314812</v>
      </c>
    </row>
    <row r="84" spans="1:19" x14ac:dyDescent="0.35">
      <c r="A84" s="14">
        <v>3850</v>
      </c>
      <c r="B84" s="14" t="s">
        <v>3847</v>
      </c>
      <c r="C84" s="14" t="s">
        <v>7959</v>
      </c>
      <c r="D84" s="15">
        <v>1000</v>
      </c>
      <c r="E84" s="16">
        <v>38</v>
      </c>
      <c r="F84" s="14" t="s">
        <v>8220</v>
      </c>
      <c r="G84" s="14" t="s">
        <v>8223</v>
      </c>
      <c r="H84" s="14" t="s">
        <v>8245</v>
      </c>
      <c r="I84" s="14">
        <v>1420081143</v>
      </c>
      <c r="J84" s="14">
        <v>1417489143</v>
      </c>
      <c r="K84" s="14" t="b">
        <v>1</v>
      </c>
      <c r="L84" s="14">
        <v>4</v>
      </c>
      <c r="M84" s="14" t="b">
        <v>0</v>
      </c>
      <c r="N84" s="14" t="s">
        <v>8269</v>
      </c>
      <c r="O84" s="14">
        <v>4</v>
      </c>
      <c r="P84" s="14">
        <v>9.5</v>
      </c>
      <c r="Q84" s="14" t="s">
        <v>8315</v>
      </c>
      <c r="R84" s="14" t="s">
        <v>8316</v>
      </c>
      <c r="S84" s="17">
        <v>41975.124340277776</v>
      </c>
    </row>
    <row r="85" spans="1:19" x14ac:dyDescent="0.35">
      <c r="A85" s="14">
        <v>3852</v>
      </c>
      <c r="B85" s="14" t="s">
        <v>3849</v>
      </c>
      <c r="C85" s="14" t="s">
        <v>7961</v>
      </c>
      <c r="D85" s="15">
        <v>10000</v>
      </c>
      <c r="E85" s="16">
        <v>20</v>
      </c>
      <c r="F85" s="14" t="s">
        <v>8220</v>
      </c>
      <c r="G85" s="14" t="s">
        <v>8223</v>
      </c>
      <c r="H85" s="14" t="s">
        <v>8245</v>
      </c>
      <c r="I85" s="14">
        <v>1427427276</v>
      </c>
      <c r="J85" s="14">
        <v>1425270876</v>
      </c>
      <c r="K85" s="14" t="b">
        <v>0</v>
      </c>
      <c r="L85" s="14">
        <v>2</v>
      </c>
      <c r="M85" s="14" t="b">
        <v>0</v>
      </c>
      <c r="N85" s="14" t="s">
        <v>8269</v>
      </c>
      <c r="O85" s="14">
        <v>0</v>
      </c>
      <c r="P85" s="14">
        <v>10</v>
      </c>
      <c r="Q85" s="14" t="s">
        <v>8315</v>
      </c>
      <c r="R85" s="14" t="s">
        <v>8316</v>
      </c>
      <c r="S85" s="17">
        <v>42065.190694444449</v>
      </c>
    </row>
    <row r="86" spans="1:19" x14ac:dyDescent="0.35">
      <c r="A86" s="14">
        <v>3853</v>
      </c>
      <c r="B86" s="14" t="s">
        <v>3850</v>
      </c>
      <c r="C86" s="14" t="s">
        <v>7962</v>
      </c>
      <c r="D86" s="15">
        <v>100000</v>
      </c>
      <c r="E86" s="16">
        <v>26</v>
      </c>
      <c r="F86" s="14" t="s">
        <v>8220</v>
      </c>
      <c r="G86" s="14" t="s">
        <v>8223</v>
      </c>
      <c r="H86" s="14" t="s">
        <v>8245</v>
      </c>
      <c r="I86" s="14">
        <v>1409602178</v>
      </c>
      <c r="J86" s="14">
        <v>1406578178</v>
      </c>
      <c r="K86" s="14" t="b">
        <v>0</v>
      </c>
      <c r="L86" s="14">
        <v>2</v>
      </c>
      <c r="M86" s="14" t="b">
        <v>0</v>
      </c>
      <c r="N86" s="14" t="s">
        <v>8269</v>
      </c>
      <c r="O86" s="14">
        <v>0</v>
      </c>
      <c r="P86" s="14">
        <v>13</v>
      </c>
      <c r="Q86" s="14" t="s">
        <v>8315</v>
      </c>
      <c r="R86" s="14" t="s">
        <v>8316</v>
      </c>
      <c r="S86" s="17">
        <v>41848.84002314815</v>
      </c>
    </row>
    <row r="87" spans="1:19" x14ac:dyDescent="0.35">
      <c r="A87" s="14">
        <v>3854</v>
      </c>
      <c r="B87" s="14" t="s">
        <v>3851</v>
      </c>
      <c r="C87" s="14" t="s">
        <v>7963</v>
      </c>
      <c r="D87" s="15">
        <v>11000</v>
      </c>
      <c r="E87" s="16">
        <v>1788</v>
      </c>
      <c r="F87" s="14" t="s">
        <v>8220</v>
      </c>
      <c r="G87" s="14" t="s">
        <v>8223</v>
      </c>
      <c r="H87" s="14" t="s">
        <v>8245</v>
      </c>
      <c r="I87" s="14">
        <v>1431206058</v>
      </c>
      <c r="J87" s="14">
        <v>1428614058</v>
      </c>
      <c r="K87" s="14" t="b">
        <v>0</v>
      </c>
      <c r="L87" s="14">
        <v>20</v>
      </c>
      <c r="M87" s="14" t="b">
        <v>0</v>
      </c>
      <c r="N87" s="14" t="s">
        <v>8269</v>
      </c>
      <c r="O87" s="14">
        <v>16</v>
      </c>
      <c r="P87" s="14">
        <v>89.4</v>
      </c>
      <c r="Q87" s="14" t="s">
        <v>8315</v>
      </c>
      <c r="R87" s="14" t="s">
        <v>8316</v>
      </c>
      <c r="S87" s="17">
        <v>42103.884930555556</v>
      </c>
    </row>
    <row r="88" spans="1:19" x14ac:dyDescent="0.35">
      <c r="A88" s="14">
        <v>3855</v>
      </c>
      <c r="B88" s="14" t="s">
        <v>3852</v>
      </c>
      <c r="C88" s="14" t="s">
        <v>7964</v>
      </c>
      <c r="D88" s="15">
        <v>1000</v>
      </c>
      <c r="E88" s="16">
        <v>25</v>
      </c>
      <c r="F88" s="14" t="s">
        <v>8220</v>
      </c>
      <c r="G88" s="14" t="s">
        <v>8223</v>
      </c>
      <c r="H88" s="14" t="s">
        <v>8245</v>
      </c>
      <c r="I88" s="14">
        <v>1427408271</v>
      </c>
      <c r="J88" s="14">
        <v>1424819871</v>
      </c>
      <c r="K88" s="14" t="b">
        <v>0</v>
      </c>
      <c r="L88" s="14">
        <v>1</v>
      </c>
      <c r="M88" s="14" t="b">
        <v>0</v>
      </c>
      <c r="N88" s="14" t="s">
        <v>8269</v>
      </c>
      <c r="O88" s="14">
        <v>3</v>
      </c>
      <c r="P88" s="14">
        <v>25</v>
      </c>
      <c r="Q88" s="14" t="s">
        <v>8315</v>
      </c>
      <c r="R88" s="14" t="s">
        <v>8316</v>
      </c>
      <c r="S88" s="17">
        <v>42059.970729166671</v>
      </c>
    </row>
    <row r="89" spans="1:19" x14ac:dyDescent="0.35">
      <c r="A89" s="14">
        <v>3856</v>
      </c>
      <c r="B89" s="14" t="s">
        <v>3853</v>
      </c>
      <c r="C89" s="14" t="s">
        <v>7965</v>
      </c>
      <c r="D89" s="15">
        <v>5000</v>
      </c>
      <c r="E89" s="16">
        <v>1</v>
      </c>
      <c r="F89" s="14" t="s">
        <v>8220</v>
      </c>
      <c r="G89" s="14" t="s">
        <v>8223</v>
      </c>
      <c r="H89" s="14" t="s">
        <v>8245</v>
      </c>
      <c r="I89" s="14">
        <v>1425833403</v>
      </c>
      <c r="J89" s="14">
        <v>1423245003</v>
      </c>
      <c r="K89" s="14" t="b">
        <v>0</v>
      </c>
      <c r="L89" s="14">
        <v>1</v>
      </c>
      <c r="M89" s="14" t="b">
        <v>0</v>
      </c>
      <c r="N89" s="14" t="s">
        <v>8269</v>
      </c>
      <c r="O89" s="14">
        <v>0</v>
      </c>
      <c r="P89" s="14">
        <v>1</v>
      </c>
      <c r="Q89" s="14" t="s">
        <v>8315</v>
      </c>
      <c r="R89" s="14" t="s">
        <v>8316</v>
      </c>
      <c r="S89" s="17">
        <v>42041.743090277778</v>
      </c>
    </row>
    <row r="90" spans="1:19" x14ac:dyDescent="0.35">
      <c r="A90" s="14">
        <v>3857</v>
      </c>
      <c r="B90" s="14" t="s">
        <v>3854</v>
      </c>
      <c r="C90" s="14" t="s">
        <v>7966</v>
      </c>
      <c r="D90" s="15">
        <v>5000</v>
      </c>
      <c r="E90" s="16">
        <v>260</v>
      </c>
      <c r="F90" s="14" t="s">
        <v>8220</v>
      </c>
      <c r="G90" s="14" t="s">
        <v>8223</v>
      </c>
      <c r="H90" s="14" t="s">
        <v>8245</v>
      </c>
      <c r="I90" s="14">
        <v>1406913120</v>
      </c>
      <c r="J90" s="14">
        <v>1404927690</v>
      </c>
      <c r="K90" s="14" t="b">
        <v>0</v>
      </c>
      <c r="L90" s="14">
        <v>4</v>
      </c>
      <c r="M90" s="14" t="b">
        <v>0</v>
      </c>
      <c r="N90" s="14" t="s">
        <v>8269</v>
      </c>
      <c r="O90" s="14">
        <v>5</v>
      </c>
      <c r="P90" s="14">
        <v>65</v>
      </c>
      <c r="Q90" s="14" t="s">
        <v>8315</v>
      </c>
      <c r="R90" s="14" t="s">
        <v>8316</v>
      </c>
      <c r="S90" s="17">
        <v>41829.73715277778</v>
      </c>
    </row>
    <row r="91" spans="1:19" x14ac:dyDescent="0.35">
      <c r="A91" s="14">
        <v>3859</v>
      </c>
      <c r="B91" s="14" t="s">
        <v>3856</v>
      </c>
      <c r="C91" s="14" t="s">
        <v>7968</v>
      </c>
      <c r="D91" s="15">
        <v>2500</v>
      </c>
      <c r="E91" s="16">
        <v>1</v>
      </c>
      <c r="F91" s="14" t="s">
        <v>8220</v>
      </c>
      <c r="G91" s="14" t="s">
        <v>8223</v>
      </c>
      <c r="H91" s="14" t="s">
        <v>8245</v>
      </c>
      <c r="I91" s="14">
        <v>1403730000</v>
      </c>
      <c r="J91" s="14">
        <v>1401485207</v>
      </c>
      <c r="K91" s="14" t="b">
        <v>0</v>
      </c>
      <c r="L91" s="14">
        <v>1</v>
      </c>
      <c r="M91" s="14" t="b">
        <v>0</v>
      </c>
      <c r="N91" s="14" t="s">
        <v>8269</v>
      </c>
      <c r="O91" s="14">
        <v>0</v>
      </c>
      <c r="P91" s="14">
        <v>1</v>
      </c>
      <c r="Q91" s="14" t="s">
        <v>8315</v>
      </c>
      <c r="R91" s="14" t="s">
        <v>8316</v>
      </c>
      <c r="S91" s="17">
        <v>41789.893599537041</v>
      </c>
    </row>
    <row r="92" spans="1:19" x14ac:dyDescent="0.35">
      <c r="A92" s="14">
        <v>3860</v>
      </c>
      <c r="B92" s="14" t="s">
        <v>3857</v>
      </c>
      <c r="C92" s="14" t="s">
        <v>7969</v>
      </c>
      <c r="D92" s="15">
        <v>6000</v>
      </c>
      <c r="E92" s="16">
        <v>1060</v>
      </c>
      <c r="F92" s="14" t="s">
        <v>8220</v>
      </c>
      <c r="G92" s="14" t="s">
        <v>8223</v>
      </c>
      <c r="H92" s="14" t="s">
        <v>8245</v>
      </c>
      <c r="I92" s="14">
        <v>1407858710</v>
      </c>
      <c r="J92" s="14">
        <v>1405266710</v>
      </c>
      <c r="K92" s="14" t="b">
        <v>0</v>
      </c>
      <c r="L92" s="14">
        <v>13</v>
      </c>
      <c r="M92" s="14" t="b">
        <v>0</v>
      </c>
      <c r="N92" s="14" t="s">
        <v>8269</v>
      </c>
      <c r="O92" s="14">
        <v>18</v>
      </c>
      <c r="P92" s="14">
        <v>81.540000000000006</v>
      </c>
      <c r="Q92" s="14" t="s">
        <v>8315</v>
      </c>
      <c r="R92" s="14" t="s">
        <v>8316</v>
      </c>
      <c r="S92" s="17">
        <v>41833.660995370366</v>
      </c>
    </row>
    <row r="93" spans="1:19" x14ac:dyDescent="0.35">
      <c r="A93" s="14">
        <v>3861</v>
      </c>
      <c r="B93" s="14" t="s">
        <v>3858</v>
      </c>
      <c r="C93" s="14" t="s">
        <v>7970</v>
      </c>
      <c r="D93" s="15">
        <v>2000</v>
      </c>
      <c r="E93" s="16">
        <v>100</v>
      </c>
      <c r="F93" s="14" t="s">
        <v>8220</v>
      </c>
      <c r="G93" s="14" t="s">
        <v>8223</v>
      </c>
      <c r="H93" s="14" t="s">
        <v>8245</v>
      </c>
      <c r="I93" s="14">
        <v>1415828820</v>
      </c>
      <c r="J93" s="14">
        <v>1412258977</v>
      </c>
      <c r="K93" s="14" t="b">
        <v>0</v>
      </c>
      <c r="L93" s="14">
        <v>1</v>
      </c>
      <c r="M93" s="14" t="b">
        <v>0</v>
      </c>
      <c r="N93" s="14" t="s">
        <v>8269</v>
      </c>
      <c r="O93" s="14">
        <v>5</v>
      </c>
      <c r="P93" s="14">
        <v>100</v>
      </c>
      <c r="Q93" s="14" t="s">
        <v>8315</v>
      </c>
      <c r="R93" s="14" t="s">
        <v>8316</v>
      </c>
      <c r="S93" s="17">
        <v>41914.590011574073</v>
      </c>
    </row>
    <row r="94" spans="1:19" x14ac:dyDescent="0.35">
      <c r="A94" s="14">
        <v>3862</v>
      </c>
      <c r="B94" s="14" t="s">
        <v>3859</v>
      </c>
      <c r="C94" s="14" t="s">
        <v>7971</v>
      </c>
      <c r="D94" s="15">
        <v>7500</v>
      </c>
      <c r="E94" s="16">
        <v>1</v>
      </c>
      <c r="F94" s="14" t="s">
        <v>8220</v>
      </c>
      <c r="G94" s="14" t="s">
        <v>8223</v>
      </c>
      <c r="H94" s="14" t="s">
        <v>8245</v>
      </c>
      <c r="I94" s="14">
        <v>1473699540</v>
      </c>
      <c r="J94" s="14">
        <v>1472451356</v>
      </c>
      <c r="K94" s="14" t="b">
        <v>0</v>
      </c>
      <c r="L94" s="14">
        <v>1</v>
      </c>
      <c r="M94" s="14" t="b">
        <v>0</v>
      </c>
      <c r="N94" s="14" t="s">
        <v>8269</v>
      </c>
      <c r="O94" s="14">
        <v>0</v>
      </c>
      <c r="P94" s="14">
        <v>1</v>
      </c>
      <c r="Q94" s="14" t="s">
        <v>8315</v>
      </c>
      <c r="R94" s="14" t="s">
        <v>8316</v>
      </c>
      <c r="S94" s="17">
        <v>42611.261064814811</v>
      </c>
    </row>
    <row r="95" spans="1:19" x14ac:dyDescent="0.35">
      <c r="A95" s="14">
        <v>3863</v>
      </c>
      <c r="B95" s="14" t="s">
        <v>3860</v>
      </c>
      <c r="C95" s="14" t="s">
        <v>7972</v>
      </c>
      <c r="D95" s="15">
        <v>6000</v>
      </c>
      <c r="E95" s="16">
        <v>0</v>
      </c>
      <c r="F95" s="14" t="s">
        <v>8220</v>
      </c>
      <c r="G95" s="14" t="s">
        <v>8223</v>
      </c>
      <c r="H95" s="14" t="s">
        <v>8245</v>
      </c>
      <c r="I95" s="14">
        <v>1446739905</v>
      </c>
      <c r="J95" s="14">
        <v>1441552305</v>
      </c>
      <c r="K95" s="14" t="b">
        <v>0</v>
      </c>
      <c r="L95" s="14">
        <v>0</v>
      </c>
      <c r="M95" s="14" t="b">
        <v>0</v>
      </c>
      <c r="N95" s="14" t="s">
        <v>8269</v>
      </c>
      <c r="O95" s="14">
        <v>0</v>
      </c>
      <c r="P95" s="14">
        <v>0</v>
      </c>
      <c r="Q95" s="14" t="s">
        <v>8315</v>
      </c>
      <c r="R95" s="14" t="s">
        <v>8316</v>
      </c>
      <c r="S95" s="17">
        <v>42253.633159722223</v>
      </c>
    </row>
    <row r="96" spans="1:19" x14ac:dyDescent="0.35">
      <c r="A96" s="14">
        <v>3864</v>
      </c>
      <c r="B96" s="14" t="s">
        <v>3861</v>
      </c>
      <c r="C96" s="14" t="s">
        <v>7973</v>
      </c>
      <c r="D96" s="15">
        <v>5000</v>
      </c>
      <c r="E96" s="16">
        <v>60</v>
      </c>
      <c r="F96" s="14" t="s">
        <v>8220</v>
      </c>
      <c r="G96" s="14" t="s">
        <v>8223</v>
      </c>
      <c r="H96" s="14" t="s">
        <v>8245</v>
      </c>
      <c r="I96" s="14">
        <v>1447799054</v>
      </c>
      <c r="J96" s="14">
        <v>1445203454</v>
      </c>
      <c r="K96" s="14" t="b">
        <v>0</v>
      </c>
      <c r="L96" s="14">
        <v>3</v>
      </c>
      <c r="M96" s="14" t="b">
        <v>0</v>
      </c>
      <c r="N96" s="14" t="s">
        <v>8269</v>
      </c>
      <c r="O96" s="14">
        <v>1</v>
      </c>
      <c r="P96" s="14">
        <v>20</v>
      </c>
      <c r="Q96" s="14" t="s">
        <v>8315</v>
      </c>
      <c r="R96" s="14" t="s">
        <v>8316</v>
      </c>
      <c r="S96" s="17">
        <v>42295.891828703709</v>
      </c>
    </row>
    <row r="97" spans="1:19" x14ac:dyDescent="0.35">
      <c r="A97" s="14">
        <v>3866</v>
      </c>
      <c r="B97" s="14" t="s">
        <v>3863</v>
      </c>
      <c r="C97" s="14" t="s">
        <v>7975</v>
      </c>
      <c r="D97" s="15">
        <v>2000</v>
      </c>
      <c r="E97" s="16">
        <v>11</v>
      </c>
      <c r="F97" s="14" t="s">
        <v>8220</v>
      </c>
      <c r="G97" s="14" t="s">
        <v>8223</v>
      </c>
      <c r="H97" s="14" t="s">
        <v>8245</v>
      </c>
      <c r="I97" s="14">
        <v>1458703740</v>
      </c>
      <c r="J97" s="14">
        <v>1454453021</v>
      </c>
      <c r="K97" s="14" t="b">
        <v>0</v>
      </c>
      <c r="L97" s="14">
        <v>2</v>
      </c>
      <c r="M97" s="14" t="b">
        <v>0</v>
      </c>
      <c r="N97" s="14" t="s">
        <v>8269</v>
      </c>
      <c r="O97" s="14">
        <v>1</v>
      </c>
      <c r="P97" s="14">
        <v>5.5</v>
      </c>
      <c r="Q97" s="14" t="s">
        <v>8315</v>
      </c>
      <c r="R97" s="14" t="s">
        <v>8316</v>
      </c>
      <c r="S97" s="17">
        <v>42402.947002314817</v>
      </c>
    </row>
    <row r="98" spans="1:19" x14ac:dyDescent="0.35">
      <c r="A98" s="14">
        <v>3867</v>
      </c>
      <c r="B98" s="14" t="s">
        <v>3864</v>
      </c>
      <c r="C98" s="14" t="s">
        <v>7976</v>
      </c>
      <c r="D98" s="15">
        <v>2000</v>
      </c>
      <c r="E98" s="16">
        <v>251</v>
      </c>
      <c r="F98" s="14" t="s">
        <v>8220</v>
      </c>
      <c r="G98" s="14" t="s">
        <v>8223</v>
      </c>
      <c r="H98" s="14" t="s">
        <v>8245</v>
      </c>
      <c r="I98" s="14">
        <v>1466278339</v>
      </c>
      <c r="J98" s="14">
        <v>1463686339</v>
      </c>
      <c r="K98" s="14" t="b">
        <v>0</v>
      </c>
      <c r="L98" s="14">
        <v>5</v>
      </c>
      <c r="M98" s="14" t="b">
        <v>0</v>
      </c>
      <c r="N98" s="14" t="s">
        <v>8269</v>
      </c>
      <c r="O98" s="14">
        <v>13</v>
      </c>
      <c r="P98" s="14">
        <v>50.2</v>
      </c>
      <c r="Q98" s="14" t="s">
        <v>8315</v>
      </c>
      <c r="R98" s="14" t="s">
        <v>8316</v>
      </c>
      <c r="S98" s="17">
        <v>42509.814108796301</v>
      </c>
    </row>
    <row r="99" spans="1:19" x14ac:dyDescent="0.35">
      <c r="A99" s="14">
        <v>3889</v>
      </c>
      <c r="B99" s="14" t="s">
        <v>3886</v>
      </c>
      <c r="C99" s="14" t="s">
        <v>7997</v>
      </c>
      <c r="D99" s="15">
        <v>8000</v>
      </c>
      <c r="E99" s="16">
        <v>118</v>
      </c>
      <c r="F99" s="14" t="s">
        <v>8220</v>
      </c>
      <c r="G99" s="14" t="s">
        <v>8223</v>
      </c>
      <c r="H99" s="14" t="s">
        <v>8245</v>
      </c>
      <c r="I99" s="14">
        <v>1420413960</v>
      </c>
      <c r="J99" s="14">
        <v>1417651630</v>
      </c>
      <c r="K99" s="14" t="b">
        <v>0</v>
      </c>
      <c r="L99" s="14">
        <v>9</v>
      </c>
      <c r="M99" s="14" t="b">
        <v>0</v>
      </c>
      <c r="N99" s="14" t="s">
        <v>8269</v>
      </c>
      <c r="O99" s="14">
        <v>1</v>
      </c>
      <c r="P99" s="14">
        <v>13.11</v>
      </c>
      <c r="Q99" s="14" t="s">
        <v>8315</v>
      </c>
      <c r="R99" s="14" t="s">
        <v>8316</v>
      </c>
      <c r="S99" s="17">
        <v>41977.004976851851</v>
      </c>
    </row>
    <row r="100" spans="1:19" x14ac:dyDescent="0.35">
      <c r="A100" s="14">
        <v>3890</v>
      </c>
      <c r="B100" s="14" t="s">
        <v>3887</v>
      </c>
      <c r="C100" s="14" t="s">
        <v>7998</v>
      </c>
      <c r="D100" s="15">
        <v>15000</v>
      </c>
      <c r="E100" s="16">
        <v>2524</v>
      </c>
      <c r="F100" s="14" t="s">
        <v>8220</v>
      </c>
      <c r="G100" s="14" t="s">
        <v>8223</v>
      </c>
      <c r="H100" s="14" t="s">
        <v>8245</v>
      </c>
      <c r="I100" s="14">
        <v>1439662344</v>
      </c>
      <c r="J100" s="14">
        <v>1434478344</v>
      </c>
      <c r="K100" s="14" t="b">
        <v>0</v>
      </c>
      <c r="L100" s="14">
        <v>8</v>
      </c>
      <c r="M100" s="14" t="b">
        <v>0</v>
      </c>
      <c r="N100" s="14" t="s">
        <v>8269</v>
      </c>
      <c r="O100" s="14">
        <v>17</v>
      </c>
      <c r="P100" s="14">
        <v>315.5</v>
      </c>
      <c r="Q100" s="14" t="s">
        <v>8315</v>
      </c>
      <c r="R100" s="14" t="s">
        <v>8316</v>
      </c>
      <c r="S100" s="17">
        <v>42171.758611111116</v>
      </c>
    </row>
    <row r="101" spans="1:19" x14ac:dyDescent="0.35">
      <c r="A101" s="14">
        <v>3891</v>
      </c>
      <c r="B101" s="14" t="s">
        <v>3888</v>
      </c>
      <c r="C101" s="14" t="s">
        <v>7999</v>
      </c>
      <c r="D101" s="15">
        <v>800</v>
      </c>
      <c r="E101" s="16">
        <v>260</v>
      </c>
      <c r="F101" s="14" t="s">
        <v>8220</v>
      </c>
      <c r="G101" s="14" t="s">
        <v>8223</v>
      </c>
      <c r="H101" s="14" t="s">
        <v>8245</v>
      </c>
      <c r="I101" s="14">
        <v>1427086740</v>
      </c>
      <c r="J101" s="14">
        <v>1424488244</v>
      </c>
      <c r="K101" s="14" t="b">
        <v>0</v>
      </c>
      <c r="L101" s="14">
        <v>7</v>
      </c>
      <c r="M101" s="14" t="b">
        <v>0</v>
      </c>
      <c r="N101" s="14" t="s">
        <v>8269</v>
      </c>
      <c r="O101" s="14">
        <v>33</v>
      </c>
      <c r="P101" s="14">
        <v>37.14</v>
      </c>
      <c r="Q101" s="14" t="s">
        <v>8315</v>
      </c>
      <c r="R101" s="14" t="s">
        <v>8316</v>
      </c>
      <c r="S101" s="17">
        <v>42056.1324537037</v>
      </c>
    </row>
    <row r="102" spans="1:19" x14ac:dyDescent="0.35">
      <c r="A102" s="14">
        <v>3892</v>
      </c>
      <c r="B102" s="14" t="s">
        <v>3889</v>
      </c>
      <c r="C102" s="14" t="s">
        <v>8000</v>
      </c>
      <c r="D102" s="15">
        <v>1000</v>
      </c>
      <c r="E102" s="16">
        <v>0</v>
      </c>
      <c r="F102" s="14" t="s">
        <v>8220</v>
      </c>
      <c r="G102" s="14" t="s">
        <v>8223</v>
      </c>
      <c r="H102" s="14" t="s">
        <v>8245</v>
      </c>
      <c r="I102" s="14">
        <v>1408863600</v>
      </c>
      <c r="J102" s="14">
        <v>1408203557</v>
      </c>
      <c r="K102" s="14" t="b">
        <v>0</v>
      </c>
      <c r="L102" s="14">
        <v>0</v>
      </c>
      <c r="M102" s="14" t="b">
        <v>0</v>
      </c>
      <c r="N102" s="14" t="s">
        <v>8269</v>
      </c>
      <c r="O102" s="14">
        <v>0</v>
      </c>
      <c r="P102" s="14">
        <v>0</v>
      </c>
      <c r="Q102" s="14" t="s">
        <v>8315</v>
      </c>
      <c r="R102" s="14" t="s">
        <v>8316</v>
      </c>
      <c r="S102" s="17">
        <v>41867.652280092596</v>
      </c>
    </row>
    <row r="103" spans="1:19" x14ac:dyDescent="0.35">
      <c r="A103" s="14">
        <v>3893</v>
      </c>
      <c r="B103" s="14" t="s">
        <v>3890</v>
      </c>
      <c r="C103" s="14" t="s">
        <v>8001</v>
      </c>
      <c r="D103" s="15">
        <v>50000</v>
      </c>
      <c r="E103" s="16">
        <v>10775</v>
      </c>
      <c r="F103" s="14" t="s">
        <v>8220</v>
      </c>
      <c r="G103" s="14" t="s">
        <v>8223</v>
      </c>
      <c r="H103" s="14" t="s">
        <v>8245</v>
      </c>
      <c r="I103" s="14">
        <v>1404194400</v>
      </c>
      <c r="J103" s="14">
        <v>1400600840</v>
      </c>
      <c r="K103" s="14" t="b">
        <v>0</v>
      </c>
      <c r="L103" s="14">
        <v>84</v>
      </c>
      <c r="M103" s="14" t="b">
        <v>0</v>
      </c>
      <c r="N103" s="14" t="s">
        <v>8269</v>
      </c>
      <c r="O103" s="14">
        <v>22</v>
      </c>
      <c r="P103" s="14">
        <v>128.27000000000001</v>
      </c>
      <c r="Q103" s="14" t="s">
        <v>8315</v>
      </c>
      <c r="R103" s="14" t="s">
        <v>8316</v>
      </c>
      <c r="S103" s="17">
        <v>41779.657870370371</v>
      </c>
    </row>
    <row r="104" spans="1:19" x14ac:dyDescent="0.35">
      <c r="A104" s="14">
        <v>3894</v>
      </c>
      <c r="B104" s="14" t="s">
        <v>3891</v>
      </c>
      <c r="C104" s="14" t="s">
        <v>8002</v>
      </c>
      <c r="D104" s="15">
        <v>15000</v>
      </c>
      <c r="E104" s="16">
        <v>520</v>
      </c>
      <c r="F104" s="14" t="s">
        <v>8220</v>
      </c>
      <c r="G104" s="14" t="s">
        <v>8223</v>
      </c>
      <c r="H104" s="14" t="s">
        <v>8245</v>
      </c>
      <c r="I104" s="14">
        <v>1481000340</v>
      </c>
      <c r="J104" s="14">
        <v>1478386812</v>
      </c>
      <c r="K104" s="14" t="b">
        <v>0</v>
      </c>
      <c r="L104" s="14">
        <v>11</v>
      </c>
      <c r="M104" s="14" t="b">
        <v>0</v>
      </c>
      <c r="N104" s="14" t="s">
        <v>8269</v>
      </c>
      <c r="O104" s="14">
        <v>3</v>
      </c>
      <c r="P104" s="14">
        <v>47.27</v>
      </c>
      <c r="Q104" s="14" t="s">
        <v>8315</v>
      </c>
      <c r="R104" s="14" t="s">
        <v>8316</v>
      </c>
      <c r="S104" s="17">
        <v>42679.958472222221</v>
      </c>
    </row>
    <row r="105" spans="1:19" x14ac:dyDescent="0.35">
      <c r="A105" s="14">
        <v>3895</v>
      </c>
      <c r="B105" s="14" t="s">
        <v>3892</v>
      </c>
      <c r="C105" s="14" t="s">
        <v>8003</v>
      </c>
      <c r="D105" s="15">
        <v>1000</v>
      </c>
      <c r="E105" s="16">
        <v>50</v>
      </c>
      <c r="F105" s="14" t="s">
        <v>8220</v>
      </c>
      <c r="G105" s="14" t="s">
        <v>8223</v>
      </c>
      <c r="H105" s="14" t="s">
        <v>8245</v>
      </c>
      <c r="I105" s="14">
        <v>1425103218</v>
      </c>
      <c r="J105" s="14">
        <v>1422424818</v>
      </c>
      <c r="K105" s="14" t="b">
        <v>0</v>
      </c>
      <c r="L105" s="14">
        <v>1</v>
      </c>
      <c r="M105" s="14" t="b">
        <v>0</v>
      </c>
      <c r="N105" s="14" t="s">
        <v>8269</v>
      </c>
      <c r="O105" s="14">
        <v>5</v>
      </c>
      <c r="P105" s="14">
        <v>50</v>
      </c>
      <c r="Q105" s="14" t="s">
        <v>8315</v>
      </c>
      <c r="R105" s="14" t="s">
        <v>8316</v>
      </c>
      <c r="S105" s="17">
        <v>42032.250208333338</v>
      </c>
    </row>
    <row r="106" spans="1:19" x14ac:dyDescent="0.35">
      <c r="A106" s="14">
        <v>3896</v>
      </c>
      <c r="B106" s="14" t="s">
        <v>3893</v>
      </c>
      <c r="C106" s="14" t="s">
        <v>8004</v>
      </c>
      <c r="D106" s="15">
        <v>1600</v>
      </c>
      <c r="E106" s="16">
        <v>170</v>
      </c>
      <c r="F106" s="14" t="s">
        <v>8220</v>
      </c>
      <c r="G106" s="14" t="s">
        <v>8223</v>
      </c>
      <c r="H106" s="14" t="s">
        <v>8245</v>
      </c>
      <c r="I106" s="14">
        <v>1402979778</v>
      </c>
      <c r="J106" s="14">
        <v>1401770178</v>
      </c>
      <c r="K106" s="14" t="b">
        <v>0</v>
      </c>
      <c r="L106" s="14">
        <v>4</v>
      </c>
      <c r="M106" s="14" t="b">
        <v>0</v>
      </c>
      <c r="N106" s="14" t="s">
        <v>8269</v>
      </c>
      <c r="O106" s="14">
        <v>11</v>
      </c>
      <c r="P106" s="14">
        <v>42.5</v>
      </c>
      <c r="Q106" s="14" t="s">
        <v>8315</v>
      </c>
      <c r="R106" s="14" t="s">
        <v>8316</v>
      </c>
      <c r="S106" s="17">
        <v>41793.191875000004</v>
      </c>
    </row>
    <row r="107" spans="1:19" x14ac:dyDescent="0.35">
      <c r="A107" s="14">
        <v>3899</v>
      </c>
      <c r="B107" s="14" t="s">
        <v>3896</v>
      </c>
      <c r="C107" s="14" t="s">
        <v>8007</v>
      </c>
      <c r="D107" s="15">
        <v>10000</v>
      </c>
      <c r="E107" s="16">
        <v>125</v>
      </c>
      <c r="F107" s="14" t="s">
        <v>8220</v>
      </c>
      <c r="G107" s="14" t="s">
        <v>8223</v>
      </c>
      <c r="H107" s="14" t="s">
        <v>8245</v>
      </c>
      <c r="I107" s="14">
        <v>1407868561</v>
      </c>
      <c r="J107" s="14">
        <v>1406140561</v>
      </c>
      <c r="K107" s="14" t="b">
        <v>0</v>
      </c>
      <c r="L107" s="14">
        <v>2</v>
      </c>
      <c r="M107" s="14" t="b">
        <v>0</v>
      </c>
      <c r="N107" s="14" t="s">
        <v>8269</v>
      </c>
      <c r="O107" s="14">
        <v>1</v>
      </c>
      <c r="P107" s="14">
        <v>62.5</v>
      </c>
      <c r="Q107" s="14" t="s">
        <v>8315</v>
      </c>
      <c r="R107" s="14" t="s">
        <v>8316</v>
      </c>
      <c r="S107" s="17">
        <v>41843.775011574071</v>
      </c>
    </row>
    <row r="108" spans="1:19" x14ac:dyDescent="0.35">
      <c r="A108" s="14">
        <v>3900</v>
      </c>
      <c r="B108" s="14" t="s">
        <v>3897</v>
      </c>
      <c r="C108" s="14" t="s">
        <v>8008</v>
      </c>
      <c r="D108" s="15">
        <v>2500</v>
      </c>
      <c r="E108" s="16">
        <v>135</v>
      </c>
      <c r="F108" s="14" t="s">
        <v>8220</v>
      </c>
      <c r="G108" s="14" t="s">
        <v>8223</v>
      </c>
      <c r="H108" s="14" t="s">
        <v>8245</v>
      </c>
      <c r="I108" s="14">
        <v>1433988791</v>
      </c>
      <c r="J108" s="14">
        <v>1431396791</v>
      </c>
      <c r="K108" s="14" t="b">
        <v>0</v>
      </c>
      <c r="L108" s="14">
        <v>5</v>
      </c>
      <c r="M108" s="14" t="b">
        <v>0</v>
      </c>
      <c r="N108" s="14" t="s">
        <v>8269</v>
      </c>
      <c r="O108" s="14">
        <v>5</v>
      </c>
      <c r="P108" s="14">
        <v>27</v>
      </c>
      <c r="Q108" s="14" t="s">
        <v>8315</v>
      </c>
      <c r="R108" s="14" t="s">
        <v>8316</v>
      </c>
      <c r="S108" s="17">
        <v>42136.092488425929</v>
      </c>
    </row>
    <row r="109" spans="1:19" x14ac:dyDescent="0.35">
      <c r="A109" s="14">
        <v>3901</v>
      </c>
      <c r="B109" s="14" t="s">
        <v>3898</v>
      </c>
      <c r="C109" s="14" t="s">
        <v>8009</v>
      </c>
      <c r="D109" s="15">
        <v>3000</v>
      </c>
      <c r="E109" s="16">
        <v>25</v>
      </c>
      <c r="F109" s="14" t="s">
        <v>8220</v>
      </c>
      <c r="G109" s="14" t="s">
        <v>8223</v>
      </c>
      <c r="H109" s="14" t="s">
        <v>8245</v>
      </c>
      <c r="I109" s="14">
        <v>1450554599</v>
      </c>
      <c r="J109" s="14">
        <v>1447098599</v>
      </c>
      <c r="K109" s="14" t="b">
        <v>0</v>
      </c>
      <c r="L109" s="14">
        <v>1</v>
      </c>
      <c r="M109" s="14" t="b">
        <v>0</v>
      </c>
      <c r="N109" s="14" t="s">
        <v>8269</v>
      </c>
      <c r="O109" s="14">
        <v>1</v>
      </c>
      <c r="P109" s="14">
        <v>25</v>
      </c>
      <c r="Q109" s="14" t="s">
        <v>8315</v>
      </c>
      <c r="R109" s="14" t="s">
        <v>8316</v>
      </c>
      <c r="S109" s="17">
        <v>42317.826377314821</v>
      </c>
    </row>
    <row r="110" spans="1:19" x14ac:dyDescent="0.35">
      <c r="A110" s="14">
        <v>3903</v>
      </c>
      <c r="B110" s="14" t="s">
        <v>3900</v>
      </c>
      <c r="C110" s="14" t="s">
        <v>8011</v>
      </c>
      <c r="D110" s="15">
        <v>1500</v>
      </c>
      <c r="E110" s="16">
        <v>0</v>
      </c>
      <c r="F110" s="14" t="s">
        <v>8220</v>
      </c>
      <c r="G110" s="14" t="s">
        <v>8223</v>
      </c>
      <c r="H110" s="14" t="s">
        <v>8245</v>
      </c>
      <c r="I110" s="14">
        <v>1439581080</v>
      </c>
      <c r="J110" s="14">
        <v>1435709765</v>
      </c>
      <c r="K110" s="14" t="b">
        <v>0</v>
      </c>
      <c r="L110" s="14">
        <v>0</v>
      </c>
      <c r="M110" s="14" t="b">
        <v>0</v>
      </c>
      <c r="N110" s="14" t="s">
        <v>8269</v>
      </c>
      <c r="O110" s="14">
        <v>0</v>
      </c>
      <c r="P110" s="14">
        <v>0</v>
      </c>
      <c r="Q110" s="14" t="s">
        <v>8315</v>
      </c>
      <c r="R110" s="14" t="s">
        <v>8316</v>
      </c>
      <c r="S110" s="17">
        <v>42186.01116898148</v>
      </c>
    </row>
    <row r="111" spans="1:19" x14ac:dyDescent="0.35">
      <c r="A111" s="14">
        <v>3904</v>
      </c>
      <c r="B111" s="14" t="s">
        <v>3901</v>
      </c>
      <c r="C111" s="14" t="s">
        <v>8012</v>
      </c>
      <c r="D111" s="15">
        <v>10000</v>
      </c>
      <c r="E111" s="16">
        <v>3</v>
      </c>
      <c r="F111" s="14" t="s">
        <v>8220</v>
      </c>
      <c r="G111" s="14" t="s">
        <v>8223</v>
      </c>
      <c r="H111" s="14" t="s">
        <v>8245</v>
      </c>
      <c r="I111" s="14">
        <v>1429074240</v>
      </c>
      <c r="J111" s="14">
        <v>1427866200</v>
      </c>
      <c r="K111" s="14" t="b">
        <v>0</v>
      </c>
      <c r="L111" s="14">
        <v>2</v>
      </c>
      <c r="M111" s="14" t="b">
        <v>0</v>
      </c>
      <c r="N111" s="14" t="s">
        <v>8269</v>
      </c>
      <c r="O111" s="14">
        <v>0</v>
      </c>
      <c r="P111" s="14">
        <v>1.5</v>
      </c>
      <c r="Q111" s="14" t="s">
        <v>8315</v>
      </c>
      <c r="R111" s="14" t="s">
        <v>8316</v>
      </c>
      <c r="S111" s="17">
        <v>42095.229166666672</v>
      </c>
    </row>
    <row r="112" spans="1:19" x14ac:dyDescent="0.35">
      <c r="A112" s="14">
        <v>3907</v>
      </c>
      <c r="B112" s="14" t="s">
        <v>3904</v>
      </c>
      <c r="C112" s="14" t="s">
        <v>8015</v>
      </c>
      <c r="D112" s="15">
        <v>1000</v>
      </c>
      <c r="E112" s="16">
        <v>153</v>
      </c>
      <c r="F112" s="14" t="s">
        <v>8220</v>
      </c>
      <c r="G112" s="14" t="s">
        <v>8223</v>
      </c>
      <c r="H112" s="14" t="s">
        <v>8245</v>
      </c>
      <c r="I112" s="14">
        <v>1414354080</v>
      </c>
      <c r="J112" s="14">
        <v>1411587606</v>
      </c>
      <c r="K112" s="14" t="b">
        <v>0</v>
      </c>
      <c r="L112" s="14">
        <v>4</v>
      </c>
      <c r="M112" s="14" t="b">
        <v>0</v>
      </c>
      <c r="N112" s="14" t="s">
        <v>8269</v>
      </c>
      <c r="O112" s="14">
        <v>15</v>
      </c>
      <c r="P112" s="14">
        <v>38.25</v>
      </c>
      <c r="Q112" s="14" t="s">
        <v>8315</v>
      </c>
      <c r="R112" s="14" t="s">
        <v>8316</v>
      </c>
      <c r="S112" s="17">
        <v>41906.819513888891</v>
      </c>
    </row>
    <row r="113" spans="1:19" x14ac:dyDescent="0.35">
      <c r="A113" s="14">
        <v>3908</v>
      </c>
      <c r="B113" s="14" t="s">
        <v>3905</v>
      </c>
      <c r="C113" s="14" t="s">
        <v>8016</v>
      </c>
      <c r="D113" s="15">
        <v>750</v>
      </c>
      <c r="E113" s="16">
        <v>65</v>
      </c>
      <c r="F113" s="14" t="s">
        <v>8220</v>
      </c>
      <c r="G113" s="14" t="s">
        <v>8223</v>
      </c>
      <c r="H113" s="14" t="s">
        <v>8245</v>
      </c>
      <c r="I113" s="14">
        <v>1406603696</v>
      </c>
      <c r="J113" s="14">
        <v>1405307696</v>
      </c>
      <c r="K113" s="14" t="b">
        <v>0</v>
      </c>
      <c r="L113" s="14">
        <v>4</v>
      </c>
      <c r="M113" s="14" t="b">
        <v>0</v>
      </c>
      <c r="N113" s="14" t="s">
        <v>8269</v>
      </c>
      <c r="O113" s="14">
        <v>9</v>
      </c>
      <c r="P113" s="14">
        <v>16.25</v>
      </c>
      <c r="Q113" s="14" t="s">
        <v>8315</v>
      </c>
      <c r="R113" s="14" t="s">
        <v>8316</v>
      </c>
      <c r="S113" s="17">
        <v>41834.135370370372</v>
      </c>
    </row>
    <row r="114" spans="1:19" x14ac:dyDescent="0.35">
      <c r="A114" s="14">
        <v>3909</v>
      </c>
      <c r="B114" s="14" t="s">
        <v>3906</v>
      </c>
      <c r="C114" s="14" t="s">
        <v>8017</v>
      </c>
      <c r="D114" s="15">
        <v>60000</v>
      </c>
      <c r="E114" s="16">
        <v>135</v>
      </c>
      <c r="F114" s="14" t="s">
        <v>8220</v>
      </c>
      <c r="G114" s="14" t="s">
        <v>8223</v>
      </c>
      <c r="H114" s="14" t="s">
        <v>8245</v>
      </c>
      <c r="I114" s="14">
        <v>1410424642</v>
      </c>
      <c r="J114" s="14">
        <v>1407832642</v>
      </c>
      <c r="K114" s="14" t="b">
        <v>0</v>
      </c>
      <c r="L114" s="14">
        <v>4</v>
      </c>
      <c r="M114" s="14" t="b">
        <v>0</v>
      </c>
      <c r="N114" s="14" t="s">
        <v>8269</v>
      </c>
      <c r="O114" s="14">
        <v>0</v>
      </c>
      <c r="P114" s="14">
        <v>33.75</v>
      </c>
      <c r="Q114" s="14" t="s">
        <v>8315</v>
      </c>
      <c r="R114" s="14" t="s">
        <v>8316</v>
      </c>
      <c r="S114" s="17">
        <v>41863.359282407408</v>
      </c>
    </row>
    <row r="115" spans="1:19" x14ac:dyDescent="0.35">
      <c r="A115" s="14">
        <v>3910</v>
      </c>
      <c r="B115" s="14" t="s">
        <v>3907</v>
      </c>
      <c r="C115" s="14" t="s">
        <v>8018</v>
      </c>
      <c r="D115" s="15">
        <v>6000</v>
      </c>
      <c r="E115" s="16">
        <v>185</v>
      </c>
      <c r="F115" s="14" t="s">
        <v>8220</v>
      </c>
      <c r="G115" s="14" t="s">
        <v>8223</v>
      </c>
      <c r="H115" s="14" t="s">
        <v>8245</v>
      </c>
      <c r="I115" s="14">
        <v>1441649397</v>
      </c>
      <c r="J115" s="14">
        <v>1439057397</v>
      </c>
      <c r="K115" s="14" t="b">
        <v>0</v>
      </c>
      <c r="L115" s="14">
        <v>3</v>
      </c>
      <c r="M115" s="14" t="b">
        <v>0</v>
      </c>
      <c r="N115" s="14" t="s">
        <v>8269</v>
      </c>
      <c r="O115" s="14">
        <v>3</v>
      </c>
      <c r="P115" s="14">
        <v>61.67</v>
      </c>
      <c r="Q115" s="14" t="s">
        <v>8315</v>
      </c>
      <c r="R115" s="14" t="s">
        <v>8316</v>
      </c>
      <c r="S115" s="17">
        <v>42224.756909722222</v>
      </c>
    </row>
    <row r="116" spans="1:19" x14ac:dyDescent="0.35">
      <c r="A116" s="14">
        <v>3911</v>
      </c>
      <c r="B116" s="14" t="s">
        <v>3908</v>
      </c>
      <c r="C116" s="14" t="s">
        <v>8019</v>
      </c>
      <c r="D116" s="15">
        <v>8000</v>
      </c>
      <c r="E116" s="16">
        <v>2993</v>
      </c>
      <c r="F116" s="14" t="s">
        <v>8220</v>
      </c>
      <c r="G116" s="14" t="s">
        <v>8223</v>
      </c>
      <c r="H116" s="14" t="s">
        <v>8245</v>
      </c>
      <c r="I116" s="14">
        <v>1417033777</v>
      </c>
      <c r="J116" s="14">
        <v>1414438177</v>
      </c>
      <c r="K116" s="14" t="b">
        <v>0</v>
      </c>
      <c r="L116" s="14">
        <v>36</v>
      </c>
      <c r="M116" s="14" t="b">
        <v>0</v>
      </c>
      <c r="N116" s="14" t="s">
        <v>8269</v>
      </c>
      <c r="O116" s="14">
        <v>37</v>
      </c>
      <c r="P116" s="14">
        <v>83.14</v>
      </c>
      <c r="Q116" s="14" t="s">
        <v>8315</v>
      </c>
      <c r="R116" s="14" t="s">
        <v>8316</v>
      </c>
      <c r="S116" s="17">
        <v>41939.8122337963</v>
      </c>
    </row>
    <row r="117" spans="1:19" x14ac:dyDescent="0.35">
      <c r="A117" s="14">
        <v>3912</v>
      </c>
      <c r="B117" s="14" t="s">
        <v>3909</v>
      </c>
      <c r="C117" s="14" t="s">
        <v>8020</v>
      </c>
      <c r="D117" s="15">
        <v>15000</v>
      </c>
      <c r="E117" s="16">
        <v>1</v>
      </c>
      <c r="F117" s="14" t="s">
        <v>8220</v>
      </c>
      <c r="G117" s="14" t="s">
        <v>8223</v>
      </c>
      <c r="H117" s="14" t="s">
        <v>8245</v>
      </c>
      <c r="I117" s="14">
        <v>1429936500</v>
      </c>
      <c r="J117" s="14">
        <v>1424759330</v>
      </c>
      <c r="K117" s="14" t="b">
        <v>0</v>
      </c>
      <c r="L117" s="14">
        <v>1</v>
      </c>
      <c r="M117" s="14" t="b">
        <v>0</v>
      </c>
      <c r="N117" s="14" t="s">
        <v>8269</v>
      </c>
      <c r="O117" s="14">
        <v>0</v>
      </c>
      <c r="P117" s="14">
        <v>1</v>
      </c>
      <c r="Q117" s="14" t="s">
        <v>8315</v>
      </c>
      <c r="R117" s="14" t="s">
        <v>8316</v>
      </c>
      <c r="S117" s="17">
        <v>42059.270023148143</v>
      </c>
    </row>
    <row r="118" spans="1:19" x14ac:dyDescent="0.35">
      <c r="A118" s="14">
        <v>3913</v>
      </c>
      <c r="B118" s="14" t="s">
        <v>3910</v>
      </c>
      <c r="C118" s="14" t="s">
        <v>8021</v>
      </c>
      <c r="D118" s="15">
        <v>10000</v>
      </c>
      <c r="E118" s="16">
        <v>1000</v>
      </c>
      <c r="F118" s="14" t="s">
        <v>8220</v>
      </c>
      <c r="G118" s="14" t="s">
        <v>8223</v>
      </c>
      <c r="H118" s="14" t="s">
        <v>8245</v>
      </c>
      <c r="I118" s="14">
        <v>1448863449</v>
      </c>
      <c r="J118" s="14">
        <v>1446267849</v>
      </c>
      <c r="K118" s="14" t="b">
        <v>0</v>
      </c>
      <c r="L118" s="14">
        <v>7</v>
      </c>
      <c r="M118" s="14" t="b">
        <v>0</v>
      </c>
      <c r="N118" s="14" t="s">
        <v>8269</v>
      </c>
      <c r="O118" s="14">
        <v>10</v>
      </c>
      <c r="P118" s="14">
        <v>142.86000000000001</v>
      </c>
      <c r="Q118" s="14" t="s">
        <v>8315</v>
      </c>
      <c r="R118" s="14" t="s">
        <v>8316</v>
      </c>
      <c r="S118" s="17">
        <v>42308.211215277777</v>
      </c>
    </row>
    <row r="119" spans="1:19" x14ac:dyDescent="0.35">
      <c r="A119" s="14">
        <v>3922</v>
      </c>
      <c r="B119" s="14" t="s">
        <v>3919</v>
      </c>
      <c r="C119" s="14" t="s">
        <v>8030</v>
      </c>
      <c r="D119" s="15">
        <v>750</v>
      </c>
      <c r="E119" s="16">
        <v>61</v>
      </c>
      <c r="F119" s="14" t="s">
        <v>8220</v>
      </c>
      <c r="G119" s="14" t="s">
        <v>8223</v>
      </c>
      <c r="H119" s="14" t="s">
        <v>8245</v>
      </c>
      <c r="I119" s="14">
        <v>1425337200</v>
      </c>
      <c r="J119" s="14">
        <v>1421432810</v>
      </c>
      <c r="K119" s="14" t="b">
        <v>0</v>
      </c>
      <c r="L119" s="14">
        <v>6</v>
      </c>
      <c r="M119" s="14" t="b">
        <v>0</v>
      </c>
      <c r="N119" s="14" t="s">
        <v>8269</v>
      </c>
      <c r="O119" s="14">
        <v>8</v>
      </c>
      <c r="P119" s="14">
        <v>10.17</v>
      </c>
      <c r="Q119" s="14" t="s">
        <v>8315</v>
      </c>
      <c r="R119" s="14" t="s">
        <v>8316</v>
      </c>
      <c r="S119" s="17">
        <v>42020.768634259264</v>
      </c>
    </row>
    <row r="120" spans="1:19" x14ac:dyDescent="0.35">
      <c r="A120" s="14">
        <v>3924</v>
      </c>
      <c r="B120" s="14" t="s">
        <v>3921</v>
      </c>
      <c r="C120" s="14" t="s">
        <v>8032</v>
      </c>
      <c r="D120" s="15">
        <v>15000</v>
      </c>
      <c r="E120" s="16">
        <v>2290</v>
      </c>
      <c r="F120" s="14" t="s">
        <v>8220</v>
      </c>
      <c r="G120" s="14" t="s">
        <v>8223</v>
      </c>
      <c r="H120" s="14" t="s">
        <v>8245</v>
      </c>
      <c r="I120" s="14">
        <v>1403823722</v>
      </c>
      <c r="J120" s="14">
        <v>1401231722</v>
      </c>
      <c r="K120" s="14" t="b">
        <v>0</v>
      </c>
      <c r="L120" s="14">
        <v>40</v>
      </c>
      <c r="M120" s="14" t="b">
        <v>0</v>
      </c>
      <c r="N120" s="14" t="s">
        <v>8269</v>
      </c>
      <c r="O120" s="14">
        <v>15</v>
      </c>
      <c r="P120" s="14">
        <v>57.25</v>
      </c>
      <c r="Q120" s="14" t="s">
        <v>8315</v>
      </c>
      <c r="R120" s="14" t="s">
        <v>8316</v>
      </c>
      <c r="S120" s="17">
        <v>41786.959745370368</v>
      </c>
    </row>
    <row r="121" spans="1:19" x14ac:dyDescent="0.35">
      <c r="A121" s="14">
        <v>3925</v>
      </c>
      <c r="B121" s="14" t="s">
        <v>3922</v>
      </c>
      <c r="C121" s="14" t="s">
        <v>8033</v>
      </c>
      <c r="D121" s="15">
        <v>150</v>
      </c>
      <c r="E121" s="16">
        <v>15</v>
      </c>
      <c r="F121" s="14" t="s">
        <v>8220</v>
      </c>
      <c r="G121" s="14" t="s">
        <v>8223</v>
      </c>
      <c r="H121" s="14" t="s">
        <v>8245</v>
      </c>
      <c r="I121" s="14">
        <v>1406753639</v>
      </c>
      <c r="J121" s="14">
        <v>1404161639</v>
      </c>
      <c r="K121" s="14" t="b">
        <v>0</v>
      </c>
      <c r="L121" s="14">
        <v>3</v>
      </c>
      <c r="M121" s="14" t="b">
        <v>0</v>
      </c>
      <c r="N121" s="14" t="s">
        <v>8269</v>
      </c>
      <c r="O121" s="14">
        <v>10</v>
      </c>
      <c r="P121" s="14">
        <v>5</v>
      </c>
      <c r="Q121" s="14" t="s">
        <v>8315</v>
      </c>
      <c r="R121" s="14" t="s">
        <v>8316</v>
      </c>
      <c r="S121" s="17">
        <v>41820.870821759258</v>
      </c>
    </row>
    <row r="122" spans="1:19" x14ac:dyDescent="0.35">
      <c r="A122" s="14">
        <v>3928</v>
      </c>
      <c r="B122" s="14" t="s">
        <v>3925</v>
      </c>
      <c r="C122" s="14" t="s">
        <v>8036</v>
      </c>
      <c r="D122" s="15">
        <v>5000</v>
      </c>
      <c r="E122" s="16">
        <v>651</v>
      </c>
      <c r="F122" s="14" t="s">
        <v>8220</v>
      </c>
      <c r="G122" s="14" t="s">
        <v>8223</v>
      </c>
      <c r="H122" s="14" t="s">
        <v>8245</v>
      </c>
      <c r="I122" s="14">
        <v>1444971540</v>
      </c>
      <c r="J122" s="14">
        <v>1442593427</v>
      </c>
      <c r="K122" s="14" t="b">
        <v>0</v>
      </c>
      <c r="L122" s="14">
        <v>7</v>
      </c>
      <c r="M122" s="14" t="b">
        <v>0</v>
      </c>
      <c r="N122" s="14" t="s">
        <v>8269</v>
      </c>
      <c r="O122" s="14">
        <v>13</v>
      </c>
      <c r="P122" s="14">
        <v>93</v>
      </c>
      <c r="Q122" s="14" t="s">
        <v>8315</v>
      </c>
      <c r="R122" s="14" t="s">
        <v>8316</v>
      </c>
      <c r="S122" s="17">
        <v>42265.683182870373</v>
      </c>
    </row>
    <row r="123" spans="1:19" x14ac:dyDescent="0.35">
      <c r="A123" s="14">
        <v>3929</v>
      </c>
      <c r="B123" s="14" t="s">
        <v>3926</v>
      </c>
      <c r="C123" s="14" t="s">
        <v>8037</v>
      </c>
      <c r="D123" s="15">
        <v>20000</v>
      </c>
      <c r="E123" s="16">
        <v>453</v>
      </c>
      <c r="F123" s="14" t="s">
        <v>8220</v>
      </c>
      <c r="G123" s="14" t="s">
        <v>8223</v>
      </c>
      <c r="H123" s="14" t="s">
        <v>8245</v>
      </c>
      <c r="I123" s="14">
        <v>1474228265</v>
      </c>
      <c r="J123" s="14">
        <v>1471636265</v>
      </c>
      <c r="K123" s="14" t="b">
        <v>0</v>
      </c>
      <c r="L123" s="14">
        <v>14</v>
      </c>
      <c r="M123" s="14" t="b">
        <v>0</v>
      </c>
      <c r="N123" s="14" t="s">
        <v>8269</v>
      </c>
      <c r="O123" s="14">
        <v>2</v>
      </c>
      <c r="P123" s="14">
        <v>32.36</v>
      </c>
      <c r="Q123" s="14" t="s">
        <v>8315</v>
      </c>
      <c r="R123" s="14" t="s">
        <v>8316</v>
      </c>
      <c r="S123" s="17">
        <v>42601.827141203699</v>
      </c>
    </row>
    <row r="124" spans="1:19" x14ac:dyDescent="0.35">
      <c r="A124" s="14">
        <v>3931</v>
      </c>
      <c r="B124" s="14" t="s">
        <v>3928</v>
      </c>
      <c r="C124" s="14" t="s">
        <v>8039</v>
      </c>
      <c r="D124" s="15">
        <v>8000</v>
      </c>
      <c r="E124" s="16">
        <v>0</v>
      </c>
      <c r="F124" s="14" t="s">
        <v>8220</v>
      </c>
      <c r="G124" s="14" t="s">
        <v>8223</v>
      </c>
      <c r="H124" s="14" t="s">
        <v>8245</v>
      </c>
      <c r="I124" s="14">
        <v>1441510707</v>
      </c>
      <c r="J124" s="14">
        <v>1439350707</v>
      </c>
      <c r="K124" s="14" t="b">
        <v>0</v>
      </c>
      <c r="L124" s="14">
        <v>0</v>
      </c>
      <c r="M124" s="14" t="b">
        <v>0</v>
      </c>
      <c r="N124" s="14" t="s">
        <v>8269</v>
      </c>
      <c r="O124" s="14">
        <v>0</v>
      </c>
      <c r="P124" s="14">
        <v>0</v>
      </c>
      <c r="Q124" s="14" t="s">
        <v>8315</v>
      </c>
      <c r="R124" s="14" t="s">
        <v>8316</v>
      </c>
      <c r="S124" s="17">
        <v>42228.151701388888</v>
      </c>
    </row>
    <row r="125" spans="1:19" x14ac:dyDescent="0.35">
      <c r="A125" s="14">
        <v>3932</v>
      </c>
      <c r="B125" s="14" t="s">
        <v>3929</v>
      </c>
      <c r="C125" s="14" t="s">
        <v>8040</v>
      </c>
      <c r="D125" s="15">
        <v>12000</v>
      </c>
      <c r="E125" s="16">
        <v>1</v>
      </c>
      <c r="F125" s="14" t="s">
        <v>8220</v>
      </c>
      <c r="G125" s="14" t="s">
        <v>8223</v>
      </c>
      <c r="H125" s="14" t="s">
        <v>8245</v>
      </c>
      <c r="I125" s="14">
        <v>1458097364</v>
      </c>
      <c r="J125" s="14">
        <v>1455508964</v>
      </c>
      <c r="K125" s="14" t="b">
        <v>0</v>
      </c>
      <c r="L125" s="14">
        <v>1</v>
      </c>
      <c r="M125" s="14" t="b">
        <v>0</v>
      </c>
      <c r="N125" s="14" t="s">
        <v>8269</v>
      </c>
      <c r="O125" s="14">
        <v>0</v>
      </c>
      <c r="P125" s="14">
        <v>1</v>
      </c>
      <c r="Q125" s="14" t="s">
        <v>8315</v>
      </c>
      <c r="R125" s="14" t="s">
        <v>8316</v>
      </c>
      <c r="S125" s="17">
        <v>42415.168564814812</v>
      </c>
    </row>
    <row r="126" spans="1:19" x14ac:dyDescent="0.35">
      <c r="A126" s="14">
        <v>3933</v>
      </c>
      <c r="B126" s="14" t="s">
        <v>3930</v>
      </c>
      <c r="C126" s="14" t="s">
        <v>8041</v>
      </c>
      <c r="D126" s="15">
        <v>7000</v>
      </c>
      <c r="E126" s="16">
        <v>1102</v>
      </c>
      <c r="F126" s="14" t="s">
        <v>8220</v>
      </c>
      <c r="G126" s="14" t="s">
        <v>8223</v>
      </c>
      <c r="H126" s="14" t="s">
        <v>8245</v>
      </c>
      <c r="I126" s="14">
        <v>1468716180</v>
      </c>
      <c r="J126" s="14">
        <v>1466205262</v>
      </c>
      <c r="K126" s="14" t="b">
        <v>0</v>
      </c>
      <c r="L126" s="14">
        <v>12</v>
      </c>
      <c r="M126" s="14" t="b">
        <v>0</v>
      </c>
      <c r="N126" s="14" t="s">
        <v>8269</v>
      </c>
      <c r="O126" s="14">
        <v>16</v>
      </c>
      <c r="P126" s="14">
        <v>91.83</v>
      </c>
      <c r="Q126" s="14" t="s">
        <v>8315</v>
      </c>
      <c r="R126" s="14" t="s">
        <v>8316</v>
      </c>
      <c r="S126" s="17">
        <v>42538.968310185184</v>
      </c>
    </row>
    <row r="127" spans="1:19" x14ac:dyDescent="0.35">
      <c r="A127" s="14">
        <v>3934</v>
      </c>
      <c r="B127" s="14" t="s">
        <v>3931</v>
      </c>
      <c r="C127" s="14" t="s">
        <v>8042</v>
      </c>
      <c r="D127" s="15">
        <v>5000</v>
      </c>
      <c r="E127" s="16">
        <v>550</v>
      </c>
      <c r="F127" s="14" t="s">
        <v>8220</v>
      </c>
      <c r="G127" s="14" t="s">
        <v>8223</v>
      </c>
      <c r="H127" s="14" t="s">
        <v>8245</v>
      </c>
      <c r="I127" s="14">
        <v>1443704400</v>
      </c>
      <c r="J127" s="14">
        <v>1439827639</v>
      </c>
      <c r="K127" s="14" t="b">
        <v>0</v>
      </c>
      <c r="L127" s="14">
        <v>12</v>
      </c>
      <c r="M127" s="14" t="b">
        <v>0</v>
      </c>
      <c r="N127" s="14" t="s">
        <v>8269</v>
      </c>
      <c r="O127" s="14">
        <v>11</v>
      </c>
      <c r="P127" s="14">
        <v>45.83</v>
      </c>
      <c r="Q127" s="14" t="s">
        <v>8315</v>
      </c>
      <c r="R127" s="14" t="s">
        <v>8316</v>
      </c>
      <c r="S127" s="17">
        <v>42233.671747685185</v>
      </c>
    </row>
    <row r="128" spans="1:19" x14ac:dyDescent="0.35">
      <c r="A128" s="14">
        <v>3936</v>
      </c>
      <c r="B128" s="14" t="s">
        <v>3933</v>
      </c>
      <c r="C128" s="14" t="s">
        <v>8044</v>
      </c>
      <c r="D128" s="15">
        <v>20000</v>
      </c>
      <c r="E128" s="16">
        <v>0</v>
      </c>
      <c r="F128" s="14" t="s">
        <v>8220</v>
      </c>
      <c r="G128" s="14" t="s">
        <v>8223</v>
      </c>
      <c r="H128" s="14" t="s">
        <v>8245</v>
      </c>
      <c r="I128" s="14">
        <v>1480576720</v>
      </c>
      <c r="J128" s="14">
        <v>1477981120</v>
      </c>
      <c r="K128" s="14" t="b">
        <v>0</v>
      </c>
      <c r="L128" s="14">
        <v>0</v>
      </c>
      <c r="M128" s="14" t="b">
        <v>0</v>
      </c>
      <c r="N128" s="14" t="s">
        <v>8269</v>
      </c>
      <c r="O128" s="14">
        <v>0</v>
      </c>
      <c r="P128" s="14">
        <v>0</v>
      </c>
      <c r="Q128" s="14" t="s">
        <v>8315</v>
      </c>
      <c r="R128" s="14" t="s">
        <v>8316</v>
      </c>
      <c r="S128" s="17">
        <v>42675.262962962966</v>
      </c>
    </row>
    <row r="129" spans="1:19" x14ac:dyDescent="0.35">
      <c r="A129" s="14">
        <v>3937</v>
      </c>
      <c r="B129" s="14" t="s">
        <v>3934</v>
      </c>
      <c r="C129" s="14" t="s">
        <v>8045</v>
      </c>
      <c r="D129" s="15">
        <v>2885</v>
      </c>
      <c r="E129" s="16">
        <v>2485</v>
      </c>
      <c r="F129" s="14" t="s">
        <v>8220</v>
      </c>
      <c r="G129" s="14" t="s">
        <v>8223</v>
      </c>
      <c r="H129" s="14" t="s">
        <v>8245</v>
      </c>
      <c r="I129" s="14">
        <v>1468249760</v>
      </c>
      <c r="J129" s="14">
        <v>1465830560</v>
      </c>
      <c r="K129" s="14" t="b">
        <v>0</v>
      </c>
      <c r="L129" s="14">
        <v>10</v>
      </c>
      <c r="M129" s="14" t="b">
        <v>0</v>
      </c>
      <c r="N129" s="14" t="s">
        <v>8269</v>
      </c>
      <c r="O129" s="14">
        <v>86</v>
      </c>
      <c r="P129" s="14">
        <v>248.5</v>
      </c>
      <c r="Q129" s="14" t="s">
        <v>8315</v>
      </c>
      <c r="R129" s="14" t="s">
        <v>8316</v>
      </c>
      <c r="S129" s="17">
        <v>42534.631481481483</v>
      </c>
    </row>
    <row r="130" spans="1:19" x14ac:dyDescent="0.35">
      <c r="A130" s="14">
        <v>3938</v>
      </c>
      <c r="B130" s="14" t="s">
        <v>3935</v>
      </c>
      <c r="C130" s="14" t="s">
        <v>8046</v>
      </c>
      <c r="D130" s="15">
        <v>3255</v>
      </c>
      <c r="E130" s="16">
        <v>397</v>
      </c>
      <c r="F130" s="14" t="s">
        <v>8220</v>
      </c>
      <c r="G130" s="14" t="s">
        <v>8223</v>
      </c>
      <c r="H130" s="14" t="s">
        <v>8245</v>
      </c>
      <c r="I130" s="14">
        <v>1435441454</v>
      </c>
      <c r="J130" s="14">
        <v>1432763054</v>
      </c>
      <c r="K130" s="14" t="b">
        <v>0</v>
      </c>
      <c r="L130" s="14">
        <v>5</v>
      </c>
      <c r="M130" s="14" t="b">
        <v>0</v>
      </c>
      <c r="N130" s="14" t="s">
        <v>8269</v>
      </c>
      <c r="O130" s="14">
        <v>12</v>
      </c>
      <c r="P130" s="14">
        <v>79.400000000000006</v>
      </c>
      <c r="Q130" s="14" t="s">
        <v>8315</v>
      </c>
      <c r="R130" s="14" t="s">
        <v>8316</v>
      </c>
      <c r="S130" s="17">
        <v>42151.905717592599</v>
      </c>
    </row>
    <row r="131" spans="1:19" x14ac:dyDescent="0.35">
      <c r="A131" s="14">
        <v>3940</v>
      </c>
      <c r="B131" s="14" t="s">
        <v>3937</v>
      </c>
      <c r="C131" s="14" t="s">
        <v>8048</v>
      </c>
      <c r="D131" s="15">
        <v>5000</v>
      </c>
      <c r="E131" s="16">
        <v>11</v>
      </c>
      <c r="F131" s="14" t="s">
        <v>8220</v>
      </c>
      <c r="G131" s="14" t="s">
        <v>8223</v>
      </c>
      <c r="H131" s="14" t="s">
        <v>8245</v>
      </c>
      <c r="I131" s="14">
        <v>1420199351</v>
      </c>
      <c r="J131" s="14">
        <v>1416311351</v>
      </c>
      <c r="K131" s="14" t="b">
        <v>0</v>
      </c>
      <c r="L131" s="14">
        <v>2</v>
      </c>
      <c r="M131" s="14" t="b">
        <v>0</v>
      </c>
      <c r="N131" s="14" t="s">
        <v>8269</v>
      </c>
      <c r="O131" s="14">
        <v>0</v>
      </c>
      <c r="P131" s="14">
        <v>5.5</v>
      </c>
      <c r="Q131" s="14" t="s">
        <v>8315</v>
      </c>
      <c r="R131" s="14" t="s">
        <v>8316</v>
      </c>
      <c r="S131" s="17">
        <v>41961.492488425924</v>
      </c>
    </row>
    <row r="132" spans="1:19" x14ac:dyDescent="0.35">
      <c r="A132" s="14">
        <v>3941</v>
      </c>
      <c r="B132" s="14" t="s">
        <v>3938</v>
      </c>
      <c r="C132" s="14" t="s">
        <v>8049</v>
      </c>
      <c r="D132" s="15">
        <v>5500</v>
      </c>
      <c r="E132" s="16">
        <v>50</v>
      </c>
      <c r="F132" s="14" t="s">
        <v>8220</v>
      </c>
      <c r="G132" s="14" t="s">
        <v>8223</v>
      </c>
      <c r="H132" s="14" t="s">
        <v>8245</v>
      </c>
      <c r="I132" s="14">
        <v>1416877200</v>
      </c>
      <c r="J132" s="14">
        <v>1414505137</v>
      </c>
      <c r="K132" s="14" t="b">
        <v>0</v>
      </c>
      <c r="L132" s="14">
        <v>2</v>
      </c>
      <c r="M132" s="14" t="b">
        <v>0</v>
      </c>
      <c r="N132" s="14" t="s">
        <v>8269</v>
      </c>
      <c r="O132" s="14">
        <v>1</v>
      </c>
      <c r="P132" s="14">
        <v>25</v>
      </c>
      <c r="Q132" s="14" t="s">
        <v>8315</v>
      </c>
      <c r="R132" s="14" t="s">
        <v>8316</v>
      </c>
      <c r="S132" s="17">
        <v>41940.587233796294</v>
      </c>
    </row>
    <row r="133" spans="1:19" x14ac:dyDescent="0.35">
      <c r="A133" s="14">
        <v>3942</v>
      </c>
      <c r="B133" s="14" t="s">
        <v>3939</v>
      </c>
      <c r="C133" s="14" t="s">
        <v>8050</v>
      </c>
      <c r="D133" s="15">
        <v>1200</v>
      </c>
      <c r="E133" s="16">
        <v>0</v>
      </c>
      <c r="F133" s="14" t="s">
        <v>8220</v>
      </c>
      <c r="G133" s="14" t="s">
        <v>8223</v>
      </c>
      <c r="H133" s="14" t="s">
        <v>8245</v>
      </c>
      <c r="I133" s="14">
        <v>1434490914</v>
      </c>
      <c r="J133" s="14">
        <v>1429306914</v>
      </c>
      <c r="K133" s="14" t="b">
        <v>0</v>
      </c>
      <c r="L133" s="14">
        <v>0</v>
      </c>
      <c r="M133" s="14" t="b">
        <v>0</v>
      </c>
      <c r="N133" s="14" t="s">
        <v>8269</v>
      </c>
      <c r="O133" s="14">
        <v>0</v>
      </c>
      <c r="P133" s="14">
        <v>0</v>
      </c>
      <c r="Q133" s="14" t="s">
        <v>8315</v>
      </c>
      <c r="R133" s="14" t="s">
        <v>8316</v>
      </c>
      <c r="S133" s="17">
        <v>42111.904097222221</v>
      </c>
    </row>
    <row r="134" spans="1:19" x14ac:dyDescent="0.35">
      <c r="A134" s="14">
        <v>3943</v>
      </c>
      <c r="B134" s="14" t="s">
        <v>3940</v>
      </c>
      <c r="C134" s="14" t="s">
        <v>8051</v>
      </c>
      <c r="D134" s="15">
        <v>5000</v>
      </c>
      <c r="E134" s="16">
        <v>1782</v>
      </c>
      <c r="F134" s="14" t="s">
        <v>8220</v>
      </c>
      <c r="G134" s="14" t="s">
        <v>8223</v>
      </c>
      <c r="H134" s="14" t="s">
        <v>8245</v>
      </c>
      <c r="I134" s="14">
        <v>1446483000</v>
      </c>
      <c r="J134" s="14">
        <v>1443811268</v>
      </c>
      <c r="K134" s="14" t="b">
        <v>0</v>
      </c>
      <c r="L134" s="14">
        <v>13</v>
      </c>
      <c r="M134" s="14" t="b">
        <v>0</v>
      </c>
      <c r="N134" s="14" t="s">
        <v>8269</v>
      </c>
      <c r="O134" s="14">
        <v>36</v>
      </c>
      <c r="P134" s="14">
        <v>137.08000000000001</v>
      </c>
      <c r="Q134" s="14" t="s">
        <v>8315</v>
      </c>
      <c r="R134" s="14" t="s">
        <v>8316</v>
      </c>
      <c r="S134" s="17">
        <v>42279.778564814813</v>
      </c>
    </row>
    <row r="135" spans="1:19" x14ac:dyDescent="0.35">
      <c r="A135" s="14">
        <v>3944</v>
      </c>
      <c r="B135" s="14" t="s">
        <v>3941</v>
      </c>
      <c r="C135" s="14" t="s">
        <v>8052</v>
      </c>
      <c r="D135" s="15">
        <v>5000</v>
      </c>
      <c r="E135" s="16">
        <v>0</v>
      </c>
      <c r="F135" s="14" t="s">
        <v>8220</v>
      </c>
      <c r="G135" s="14" t="s">
        <v>8223</v>
      </c>
      <c r="H135" s="14" t="s">
        <v>8245</v>
      </c>
      <c r="I135" s="14">
        <v>1440690875</v>
      </c>
      <c r="J135" s="14">
        <v>1438098875</v>
      </c>
      <c r="K135" s="14" t="b">
        <v>0</v>
      </c>
      <c r="L135" s="14">
        <v>0</v>
      </c>
      <c r="M135" s="14" t="b">
        <v>0</v>
      </c>
      <c r="N135" s="14" t="s">
        <v>8269</v>
      </c>
      <c r="O135" s="14">
        <v>0</v>
      </c>
      <c r="P135" s="14">
        <v>0</v>
      </c>
      <c r="Q135" s="14" t="s">
        <v>8315</v>
      </c>
      <c r="R135" s="14" t="s">
        <v>8316</v>
      </c>
      <c r="S135" s="17">
        <v>42213.662905092591</v>
      </c>
    </row>
    <row r="136" spans="1:19" x14ac:dyDescent="0.35">
      <c r="A136" s="14">
        <v>3945</v>
      </c>
      <c r="B136" s="14" t="s">
        <v>3942</v>
      </c>
      <c r="C136" s="14" t="s">
        <v>8053</v>
      </c>
      <c r="D136" s="15">
        <v>2000</v>
      </c>
      <c r="E136" s="16">
        <v>5</v>
      </c>
      <c r="F136" s="14" t="s">
        <v>8220</v>
      </c>
      <c r="G136" s="14" t="s">
        <v>8223</v>
      </c>
      <c r="H136" s="14" t="s">
        <v>8245</v>
      </c>
      <c r="I136" s="14">
        <v>1431717268</v>
      </c>
      <c r="J136" s="14">
        <v>1429125268</v>
      </c>
      <c r="K136" s="14" t="b">
        <v>0</v>
      </c>
      <c r="L136" s="14">
        <v>1</v>
      </c>
      <c r="M136" s="14" t="b">
        <v>0</v>
      </c>
      <c r="N136" s="14" t="s">
        <v>8269</v>
      </c>
      <c r="O136" s="14">
        <v>0</v>
      </c>
      <c r="P136" s="14">
        <v>5</v>
      </c>
      <c r="Q136" s="14" t="s">
        <v>8315</v>
      </c>
      <c r="R136" s="14" t="s">
        <v>8316</v>
      </c>
      <c r="S136" s="17">
        <v>42109.801712962959</v>
      </c>
    </row>
    <row r="137" spans="1:19" x14ac:dyDescent="0.35">
      <c r="A137" s="14">
        <v>3946</v>
      </c>
      <c r="B137" s="14" t="s">
        <v>3943</v>
      </c>
      <c r="C137" s="14" t="s">
        <v>8054</v>
      </c>
      <c r="D137" s="15">
        <v>6000</v>
      </c>
      <c r="E137" s="16">
        <v>195</v>
      </c>
      <c r="F137" s="14" t="s">
        <v>8220</v>
      </c>
      <c r="G137" s="14" t="s">
        <v>8223</v>
      </c>
      <c r="H137" s="14" t="s">
        <v>8245</v>
      </c>
      <c r="I137" s="14">
        <v>1425110400</v>
      </c>
      <c r="J137" s="14">
        <v>1422388822</v>
      </c>
      <c r="K137" s="14" t="b">
        <v>0</v>
      </c>
      <c r="L137" s="14">
        <v>5</v>
      </c>
      <c r="M137" s="14" t="b">
        <v>0</v>
      </c>
      <c r="N137" s="14" t="s">
        <v>8269</v>
      </c>
      <c r="O137" s="14">
        <v>3</v>
      </c>
      <c r="P137" s="14">
        <v>39</v>
      </c>
      <c r="Q137" s="14" t="s">
        <v>8315</v>
      </c>
      <c r="R137" s="14" t="s">
        <v>8316</v>
      </c>
      <c r="S137" s="17">
        <v>42031.833587962959</v>
      </c>
    </row>
    <row r="138" spans="1:19" x14ac:dyDescent="0.35">
      <c r="A138" s="14">
        <v>3947</v>
      </c>
      <c r="B138" s="14" t="s">
        <v>3944</v>
      </c>
      <c r="C138" s="14" t="s">
        <v>8055</v>
      </c>
      <c r="D138" s="15">
        <v>3000</v>
      </c>
      <c r="E138" s="16">
        <v>101</v>
      </c>
      <c r="F138" s="14" t="s">
        <v>8220</v>
      </c>
      <c r="G138" s="14" t="s">
        <v>8223</v>
      </c>
      <c r="H138" s="14" t="s">
        <v>8245</v>
      </c>
      <c r="I138" s="14">
        <v>1475378744</v>
      </c>
      <c r="J138" s="14">
        <v>1472786744</v>
      </c>
      <c r="K138" s="14" t="b">
        <v>0</v>
      </c>
      <c r="L138" s="14">
        <v>2</v>
      </c>
      <c r="M138" s="14" t="b">
        <v>0</v>
      </c>
      <c r="N138" s="14" t="s">
        <v>8269</v>
      </c>
      <c r="O138" s="14">
        <v>3</v>
      </c>
      <c r="P138" s="14">
        <v>50.5</v>
      </c>
      <c r="Q138" s="14" t="s">
        <v>8315</v>
      </c>
      <c r="R138" s="14" t="s">
        <v>8316</v>
      </c>
      <c r="S138" s="17">
        <v>42615.142870370371</v>
      </c>
    </row>
    <row r="139" spans="1:19" x14ac:dyDescent="0.35">
      <c r="A139" s="14">
        <v>3950</v>
      </c>
      <c r="B139" s="14" t="s">
        <v>3947</v>
      </c>
      <c r="C139" s="14" t="s">
        <v>8058</v>
      </c>
      <c r="D139" s="15">
        <v>4000</v>
      </c>
      <c r="E139" s="16">
        <v>25</v>
      </c>
      <c r="F139" s="14" t="s">
        <v>8220</v>
      </c>
      <c r="G139" s="14" t="s">
        <v>8223</v>
      </c>
      <c r="H139" s="14" t="s">
        <v>8245</v>
      </c>
      <c r="I139" s="14">
        <v>1460140500</v>
      </c>
      <c r="J139" s="14">
        <v>1457628680</v>
      </c>
      <c r="K139" s="14" t="b">
        <v>0</v>
      </c>
      <c r="L139" s="14">
        <v>1</v>
      </c>
      <c r="M139" s="14" t="b">
        <v>0</v>
      </c>
      <c r="N139" s="14" t="s">
        <v>8269</v>
      </c>
      <c r="O139" s="14">
        <v>1</v>
      </c>
      <c r="P139" s="14">
        <v>25</v>
      </c>
      <c r="Q139" s="14" t="s">
        <v>8315</v>
      </c>
      <c r="R139" s="14" t="s">
        <v>8316</v>
      </c>
      <c r="S139" s="17">
        <v>42439.702314814815</v>
      </c>
    </row>
    <row r="140" spans="1:19" x14ac:dyDescent="0.35">
      <c r="A140" s="14">
        <v>3952</v>
      </c>
      <c r="B140" s="14" t="s">
        <v>3949</v>
      </c>
      <c r="C140" s="14" t="s">
        <v>8059</v>
      </c>
      <c r="D140" s="15">
        <v>26000</v>
      </c>
      <c r="E140" s="16">
        <v>25</v>
      </c>
      <c r="F140" s="14" t="s">
        <v>8220</v>
      </c>
      <c r="G140" s="14" t="s">
        <v>8223</v>
      </c>
      <c r="H140" s="14" t="s">
        <v>8245</v>
      </c>
      <c r="I140" s="14">
        <v>1445885890</v>
      </c>
      <c r="J140" s="14">
        <v>1440701890</v>
      </c>
      <c r="K140" s="14" t="b">
        <v>0</v>
      </c>
      <c r="L140" s="14">
        <v>1</v>
      </c>
      <c r="M140" s="14" t="b">
        <v>0</v>
      </c>
      <c r="N140" s="14" t="s">
        <v>8269</v>
      </c>
      <c r="O140" s="14">
        <v>0</v>
      </c>
      <c r="P140" s="14">
        <v>25</v>
      </c>
      <c r="Q140" s="14" t="s">
        <v>8315</v>
      </c>
      <c r="R140" s="14" t="s">
        <v>8316</v>
      </c>
      <c r="S140" s="17">
        <v>42243.790393518517</v>
      </c>
    </row>
    <row r="141" spans="1:19" x14ac:dyDescent="0.35">
      <c r="A141" s="14">
        <v>3953</v>
      </c>
      <c r="B141" s="14" t="s">
        <v>3950</v>
      </c>
      <c r="C141" s="14" t="s">
        <v>8060</v>
      </c>
      <c r="D141" s="15">
        <v>17600</v>
      </c>
      <c r="E141" s="16">
        <v>0</v>
      </c>
      <c r="F141" s="14" t="s">
        <v>8220</v>
      </c>
      <c r="G141" s="14" t="s">
        <v>8223</v>
      </c>
      <c r="H141" s="14" t="s">
        <v>8245</v>
      </c>
      <c r="I141" s="14">
        <v>1469834940</v>
      </c>
      <c r="J141" s="14">
        <v>1467162586</v>
      </c>
      <c r="K141" s="14" t="b">
        <v>0</v>
      </c>
      <c r="L141" s="14">
        <v>0</v>
      </c>
      <c r="M141" s="14" t="b">
        <v>0</v>
      </c>
      <c r="N141" s="14" t="s">
        <v>8269</v>
      </c>
      <c r="O141" s="14">
        <v>0</v>
      </c>
      <c r="P141" s="14">
        <v>0</v>
      </c>
      <c r="Q141" s="14" t="s">
        <v>8315</v>
      </c>
      <c r="R141" s="14" t="s">
        <v>8316</v>
      </c>
      <c r="S141" s="17">
        <v>42550.048449074078</v>
      </c>
    </row>
    <row r="142" spans="1:19" x14ac:dyDescent="0.35">
      <c r="A142" s="14">
        <v>3955</v>
      </c>
      <c r="B142" s="14" t="s">
        <v>3952</v>
      </c>
      <c r="C142" s="14" t="s">
        <v>8062</v>
      </c>
      <c r="D142" s="15">
        <v>1750</v>
      </c>
      <c r="E142" s="16">
        <v>425</v>
      </c>
      <c r="F142" s="14" t="s">
        <v>8220</v>
      </c>
      <c r="G142" s="14" t="s">
        <v>8223</v>
      </c>
      <c r="H142" s="14" t="s">
        <v>8245</v>
      </c>
      <c r="I142" s="14">
        <v>1448745741</v>
      </c>
      <c r="J142" s="14">
        <v>1446150141</v>
      </c>
      <c r="K142" s="14" t="b">
        <v>0</v>
      </c>
      <c r="L142" s="14">
        <v>8</v>
      </c>
      <c r="M142" s="14" t="b">
        <v>0</v>
      </c>
      <c r="N142" s="14" t="s">
        <v>8269</v>
      </c>
      <c r="O142" s="14">
        <v>24</v>
      </c>
      <c r="P142" s="14">
        <v>53.13</v>
      </c>
      <c r="Q142" s="14" t="s">
        <v>8315</v>
      </c>
      <c r="R142" s="14" t="s">
        <v>8316</v>
      </c>
      <c r="S142" s="17">
        <v>42306.848854166667</v>
      </c>
    </row>
    <row r="143" spans="1:19" x14ac:dyDescent="0.35">
      <c r="A143" s="14">
        <v>3956</v>
      </c>
      <c r="B143" s="14" t="s">
        <v>3953</v>
      </c>
      <c r="C143" s="14" t="s">
        <v>8063</v>
      </c>
      <c r="D143" s="15">
        <v>5500</v>
      </c>
      <c r="E143" s="16">
        <v>0</v>
      </c>
      <c r="F143" s="14" t="s">
        <v>8220</v>
      </c>
      <c r="G143" s="14" t="s">
        <v>8223</v>
      </c>
      <c r="H143" s="14" t="s">
        <v>8245</v>
      </c>
      <c r="I143" s="14">
        <v>1461543600</v>
      </c>
      <c r="J143" s="14">
        <v>1459203727</v>
      </c>
      <c r="K143" s="14" t="b">
        <v>0</v>
      </c>
      <c r="L143" s="14">
        <v>0</v>
      </c>
      <c r="M143" s="14" t="b">
        <v>0</v>
      </c>
      <c r="N143" s="14" t="s">
        <v>8269</v>
      </c>
      <c r="O143" s="14">
        <v>0</v>
      </c>
      <c r="P143" s="14">
        <v>0</v>
      </c>
      <c r="Q143" s="14" t="s">
        <v>8315</v>
      </c>
      <c r="R143" s="14" t="s">
        <v>8316</v>
      </c>
      <c r="S143" s="17">
        <v>42457.932025462964</v>
      </c>
    </row>
    <row r="144" spans="1:19" x14ac:dyDescent="0.35">
      <c r="A144" s="14">
        <v>3957</v>
      </c>
      <c r="B144" s="14" t="s">
        <v>3954</v>
      </c>
      <c r="C144" s="14" t="s">
        <v>8064</v>
      </c>
      <c r="D144" s="15">
        <v>28000</v>
      </c>
      <c r="E144" s="16">
        <v>7</v>
      </c>
      <c r="F144" s="14" t="s">
        <v>8220</v>
      </c>
      <c r="G144" s="14" t="s">
        <v>8223</v>
      </c>
      <c r="H144" s="14" t="s">
        <v>8245</v>
      </c>
      <c r="I144" s="14">
        <v>1468020354</v>
      </c>
      <c r="J144" s="14">
        <v>1464045954</v>
      </c>
      <c r="K144" s="14" t="b">
        <v>0</v>
      </c>
      <c r="L144" s="14">
        <v>1</v>
      </c>
      <c r="M144" s="14" t="b">
        <v>0</v>
      </c>
      <c r="N144" s="14" t="s">
        <v>8269</v>
      </c>
      <c r="O144" s="14">
        <v>0</v>
      </c>
      <c r="P144" s="14">
        <v>7</v>
      </c>
      <c r="Q144" s="14" t="s">
        <v>8315</v>
      </c>
      <c r="R144" s="14" t="s">
        <v>8316</v>
      </c>
      <c r="S144" s="17">
        <v>42513.976319444439</v>
      </c>
    </row>
    <row r="145" spans="1:19" x14ac:dyDescent="0.35">
      <c r="A145" s="14">
        <v>3958</v>
      </c>
      <c r="B145" s="14" t="s">
        <v>3955</v>
      </c>
      <c r="C145" s="14" t="s">
        <v>8065</v>
      </c>
      <c r="D145" s="15">
        <v>2000</v>
      </c>
      <c r="E145" s="16">
        <v>641</v>
      </c>
      <c r="F145" s="14" t="s">
        <v>8220</v>
      </c>
      <c r="G145" s="14" t="s">
        <v>8223</v>
      </c>
      <c r="H145" s="14" t="s">
        <v>8245</v>
      </c>
      <c r="I145" s="14">
        <v>1406988000</v>
      </c>
      <c r="J145" s="14">
        <v>1403822912</v>
      </c>
      <c r="K145" s="14" t="b">
        <v>0</v>
      </c>
      <c r="L145" s="14">
        <v>16</v>
      </c>
      <c r="M145" s="14" t="b">
        <v>0</v>
      </c>
      <c r="N145" s="14" t="s">
        <v>8269</v>
      </c>
      <c r="O145" s="14">
        <v>32</v>
      </c>
      <c r="P145" s="14">
        <v>40.06</v>
      </c>
      <c r="Q145" s="14" t="s">
        <v>8315</v>
      </c>
      <c r="R145" s="14" t="s">
        <v>8316</v>
      </c>
      <c r="S145" s="17">
        <v>41816.950370370374</v>
      </c>
    </row>
    <row r="146" spans="1:19" x14ac:dyDescent="0.35">
      <c r="A146" s="14">
        <v>3959</v>
      </c>
      <c r="B146" s="14" t="s">
        <v>3956</v>
      </c>
      <c r="C146" s="14" t="s">
        <v>8066</v>
      </c>
      <c r="D146" s="15">
        <v>1200</v>
      </c>
      <c r="E146" s="16">
        <v>292</v>
      </c>
      <c r="F146" s="14" t="s">
        <v>8220</v>
      </c>
      <c r="G146" s="14" t="s">
        <v>8223</v>
      </c>
      <c r="H146" s="14" t="s">
        <v>8245</v>
      </c>
      <c r="I146" s="14">
        <v>1411930556</v>
      </c>
      <c r="J146" s="14">
        <v>1409338556</v>
      </c>
      <c r="K146" s="14" t="b">
        <v>0</v>
      </c>
      <c r="L146" s="14">
        <v>12</v>
      </c>
      <c r="M146" s="14" t="b">
        <v>0</v>
      </c>
      <c r="N146" s="14" t="s">
        <v>8269</v>
      </c>
      <c r="O146" s="14">
        <v>24</v>
      </c>
      <c r="P146" s="14">
        <v>24.33</v>
      </c>
      <c r="Q146" s="14" t="s">
        <v>8315</v>
      </c>
      <c r="R146" s="14" t="s">
        <v>8316</v>
      </c>
      <c r="S146" s="17">
        <v>41880.788842592592</v>
      </c>
    </row>
    <row r="147" spans="1:19" x14ac:dyDescent="0.35">
      <c r="A147" s="14">
        <v>3960</v>
      </c>
      <c r="B147" s="14" t="s">
        <v>3957</v>
      </c>
      <c r="C147" s="14" t="s">
        <v>8067</v>
      </c>
      <c r="D147" s="15">
        <v>3000</v>
      </c>
      <c r="E147" s="16">
        <v>45</v>
      </c>
      <c r="F147" s="14" t="s">
        <v>8220</v>
      </c>
      <c r="G147" s="14" t="s">
        <v>8223</v>
      </c>
      <c r="H147" s="14" t="s">
        <v>8245</v>
      </c>
      <c r="I147" s="14">
        <v>1451852256</v>
      </c>
      <c r="J147" s="14">
        <v>1449260256</v>
      </c>
      <c r="K147" s="14" t="b">
        <v>0</v>
      </c>
      <c r="L147" s="14">
        <v>4</v>
      </c>
      <c r="M147" s="14" t="b">
        <v>0</v>
      </c>
      <c r="N147" s="14" t="s">
        <v>8269</v>
      </c>
      <c r="O147" s="14">
        <v>2</v>
      </c>
      <c r="P147" s="14">
        <v>11.25</v>
      </c>
      <c r="Q147" s="14" t="s">
        <v>8315</v>
      </c>
      <c r="R147" s="14" t="s">
        <v>8316</v>
      </c>
      <c r="S147" s="17">
        <v>42342.845555555556</v>
      </c>
    </row>
    <row r="148" spans="1:19" x14ac:dyDescent="0.35">
      <c r="A148" s="14">
        <v>3964</v>
      </c>
      <c r="B148" s="14" t="s">
        <v>3961</v>
      </c>
      <c r="C148" s="14" t="s">
        <v>8071</v>
      </c>
      <c r="D148" s="15">
        <v>2000</v>
      </c>
      <c r="E148" s="16">
        <v>126</v>
      </c>
      <c r="F148" s="14" t="s">
        <v>8220</v>
      </c>
      <c r="G148" s="14" t="s">
        <v>8223</v>
      </c>
      <c r="H148" s="14" t="s">
        <v>8245</v>
      </c>
      <c r="I148" s="14">
        <v>1429460386</v>
      </c>
      <c r="J148" s="14">
        <v>1424279986</v>
      </c>
      <c r="K148" s="14" t="b">
        <v>0</v>
      </c>
      <c r="L148" s="14">
        <v>3</v>
      </c>
      <c r="M148" s="14" t="b">
        <v>0</v>
      </c>
      <c r="N148" s="14" t="s">
        <v>8269</v>
      </c>
      <c r="O148" s="14">
        <v>6</v>
      </c>
      <c r="P148" s="14">
        <v>42</v>
      </c>
      <c r="Q148" s="14" t="s">
        <v>8315</v>
      </c>
      <c r="R148" s="14" t="s">
        <v>8316</v>
      </c>
      <c r="S148" s="17">
        <v>42053.722060185188</v>
      </c>
    </row>
    <row r="149" spans="1:19" x14ac:dyDescent="0.35">
      <c r="A149" s="14">
        <v>3965</v>
      </c>
      <c r="B149" s="14" t="s">
        <v>3962</v>
      </c>
      <c r="C149" s="14" t="s">
        <v>8072</v>
      </c>
      <c r="D149" s="15">
        <v>2000</v>
      </c>
      <c r="E149" s="16">
        <v>285</v>
      </c>
      <c r="F149" s="14" t="s">
        <v>8220</v>
      </c>
      <c r="G149" s="14" t="s">
        <v>8223</v>
      </c>
      <c r="H149" s="14" t="s">
        <v>8245</v>
      </c>
      <c r="I149" s="14">
        <v>1460608780</v>
      </c>
      <c r="J149" s="14">
        <v>1455428380</v>
      </c>
      <c r="K149" s="14" t="b">
        <v>0</v>
      </c>
      <c r="L149" s="14">
        <v>4</v>
      </c>
      <c r="M149" s="14" t="b">
        <v>0</v>
      </c>
      <c r="N149" s="14" t="s">
        <v>8269</v>
      </c>
      <c r="O149" s="14">
        <v>14</v>
      </c>
      <c r="P149" s="14">
        <v>71.25</v>
      </c>
      <c r="Q149" s="14" t="s">
        <v>8315</v>
      </c>
      <c r="R149" s="14" t="s">
        <v>8316</v>
      </c>
      <c r="S149" s="17">
        <v>42414.235879629632</v>
      </c>
    </row>
    <row r="150" spans="1:19" x14ac:dyDescent="0.35">
      <c r="A150" s="14">
        <v>3966</v>
      </c>
      <c r="B150" s="14" t="s">
        <v>3963</v>
      </c>
      <c r="C150" s="14" t="s">
        <v>8073</v>
      </c>
      <c r="D150" s="15">
        <v>7500</v>
      </c>
      <c r="E150" s="16">
        <v>45</v>
      </c>
      <c r="F150" s="14" t="s">
        <v>8220</v>
      </c>
      <c r="G150" s="14" t="s">
        <v>8223</v>
      </c>
      <c r="H150" s="14" t="s">
        <v>8245</v>
      </c>
      <c r="I150" s="14">
        <v>1406170740</v>
      </c>
      <c r="J150" s="14">
        <v>1402506278</v>
      </c>
      <c r="K150" s="14" t="b">
        <v>0</v>
      </c>
      <c r="L150" s="14">
        <v>2</v>
      </c>
      <c r="M150" s="14" t="b">
        <v>0</v>
      </c>
      <c r="N150" s="14" t="s">
        <v>8269</v>
      </c>
      <c r="O150" s="14">
        <v>1</v>
      </c>
      <c r="P150" s="14">
        <v>22.5</v>
      </c>
      <c r="Q150" s="14" t="s">
        <v>8315</v>
      </c>
      <c r="R150" s="14" t="s">
        <v>8316</v>
      </c>
      <c r="S150" s="17">
        <v>41801.711550925924</v>
      </c>
    </row>
    <row r="151" spans="1:19" x14ac:dyDescent="0.35">
      <c r="A151" s="14">
        <v>3967</v>
      </c>
      <c r="B151" s="14" t="s">
        <v>3964</v>
      </c>
      <c r="C151" s="14" t="s">
        <v>8074</v>
      </c>
      <c r="D151" s="15">
        <v>1700</v>
      </c>
      <c r="E151" s="16">
        <v>410</v>
      </c>
      <c r="F151" s="14" t="s">
        <v>8220</v>
      </c>
      <c r="G151" s="14" t="s">
        <v>8223</v>
      </c>
      <c r="H151" s="14" t="s">
        <v>8245</v>
      </c>
      <c r="I151" s="14">
        <v>1488783507</v>
      </c>
      <c r="J151" s="14">
        <v>1486191507</v>
      </c>
      <c r="K151" s="14" t="b">
        <v>0</v>
      </c>
      <c r="L151" s="14">
        <v>10</v>
      </c>
      <c r="M151" s="14" t="b">
        <v>0</v>
      </c>
      <c r="N151" s="14" t="s">
        <v>8269</v>
      </c>
      <c r="O151" s="14">
        <v>24</v>
      </c>
      <c r="P151" s="14">
        <v>41</v>
      </c>
      <c r="Q151" s="14" t="s">
        <v>8315</v>
      </c>
      <c r="R151" s="14" t="s">
        <v>8316</v>
      </c>
      <c r="S151" s="17">
        <v>42770.290590277778</v>
      </c>
    </row>
    <row r="152" spans="1:19" x14ac:dyDescent="0.35">
      <c r="A152" s="14">
        <v>3968</v>
      </c>
      <c r="B152" s="14" t="s">
        <v>3965</v>
      </c>
      <c r="C152" s="14" t="s">
        <v>8075</v>
      </c>
      <c r="D152" s="15">
        <v>5000</v>
      </c>
      <c r="E152" s="16">
        <v>527</v>
      </c>
      <c r="F152" s="14" t="s">
        <v>8220</v>
      </c>
      <c r="G152" s="14" t="s">
        <v>8223</v>
      </c>
      <c r="H152" s="14" t="s">
        <v>8245</v>
      </c>
      <c r="I152" s="14">
        <v>1463945673</v>
      </c>
      <c r="J152" s="14">
        <v>1458761673</v>
      </c>
      <c r="K152" s="14" t="b">
        <v>0</v>
      </c>
      <c r="L152" s="14">
        <v>11</v>
      </c>
      <c r="M152" s="14" t="b">
        <v>0</v>
      </c>
      <c r="N152" s="14" t="s">
        <v>8269</v>
      </c>
      <c r="O152" s="14">
        <v>11</v>
      </c>
      <c r="P152" s="14">
        <v>47.91</v>
      </c>
      <c r="Q152" s="14" t="s">
        <v>8315</v>
      </c>
      <c r="R152" s="14" t="s">
        <v>8316</v>
      </c>
      <c r="S152" s="17">
        <v>42452.815659722226</v>
      </c>
    </row>
    <row r="153" spans="1:19" x14ac:dyDescent="0.35">
      <c r="A153" s="14">
        <v>3969</v>
      </c>
      <c r="B153" s="14" t="s">
        <v>3966</v>
      </c>
      <c r="C153" s="14" t="s">
        <v>8076</v>
      </c>
      <c r="D153" s="15">
        <v>2825</v>
      </c>
      <c r="E153" s="16">
        <v>211</v>
      </c>
      <c r="F153" s="14" t="s">
        <v>8220</v>
      </c>
      <c r="G153" s="14" t="s">
        <v>8223</v>
      </c>
      <c r="H153" s="14" t="s">
        <v>8245</v>
      </c>
      <c r="I153" s="14">
        <v>1472442900</v>
      </c>
      <c r="J153" s="14">
        <v>1471638646</v>
      </c>
      <c r="K153" s="14" t="b">
        <v>0</v>
      </c>
      <c r="L153" s="14">
        <v>6</v>
      </c>
      <c r="M153" s="14" t="b">
        <v>0</v>
      </c>
      <c r="N153" s="14" t="s">
        <v>8269</v>
      </c>
      <c r="O153" s="14">
        <v>7</v>
      </c>
      <c r="P153" s="14">
        <v>35.17</v>
      </c>
      <c r="Q153" s="14" t="s">
        <v>8315</v>
      </c>
      <c r="R153" s="14" t="s">
        <v>8316</v>
      </c>
      <c r="S153" s="17">
        <v>42601.854699074072</v>
      </c>
    </row>
    <row r="154" spans="1:19" x14ac:dyDescent="0.35">
      <c r="A154" s="14">
        <v>3970</v>
      </c>
      <c r="B154" s="14" t="s">
        <v>3967</v>
      </c>
      <c r="C154" s="14" t="s">
        <v>8077</v>
      </c>
      <c r="D154" s="15">
        <v>15000</v>
      </c>
      <c r="E154" s="16">
        <v>11</v>
      </c>
      <c r="F154" s="14" t="s">
        <v>8220</v>
      </c>
      <c r="G154" s="14" t="s">
        <v>8223</v>
      </c>
      <c r="H154" s="14" t="s">
        <v>8245</v>
      </c>
      <c r="I154" s="14">
        <v>1460925811</v>
      </c>
      <c r="J154" s="14">
        <v>1458333811</v>
      </c>
      <c r="K154" s="14" t="b">
        <v>0</v>
      </c>
      <c r="L154" s="14">
        <v>2</v>
      </c>
      <c r="M154" s="14" t="b">
        <v>0</v>
      </c>
      <c r="N154" s="14" t="s">
        <v>8269</v>
      </c>
      <c r="O154" s="14">
        <v>0</v>
      </c>
      <c r="P154" s="14">
        <v>5.5</v>
      </c>
      <c r="Q154" s="14" t="s">
        <v>8315</v>
      </c>
      <c r="R154" s="14" t="s">
        <v>8316</v>
      </c>
      <c r="S154" s="17">
        <v>42447.863553240735</v>
      </c>
    </row>
    <row r="155" spans="1:19" x14ac:dyDescent="0.35">
      <c r="A155" s="14">
        <v>3971</v>
      </c>
      <c r="B155" s="14" t="s">
        <v>3968</v>
      </c>
      <c r="C155" s="14" t="s">
        <v>8078</v>
      </c>
      <c r="D155" s="15">
        <v>14000</v>
      </c>
      <c r="E155" s="16">
        <v>136</v>
      </c>
      <c r="F155" s="14" t="s">
        <v>8220</v>
      </c>
      <c r="G155" s="14" t="s">
        <v>8223</v>
      </c>
      <c r="H155" s="14" t="s">
        <v>8245</v>
      </c>
      <c r="I155" s="14">
        <v>1405947126</v>
      </c>
      <c r="J155" s="14">
        <v>1403355126</v>
      </c>
      <c r="K155" s="14" t="b">
        <v>0</v>
      </c>
      <c r="L155" s="14">
        <v>6</v>
      </c>
      <c r="M155" s="14" t="b">
        <v>0</v>
      </c>
      <c r="N155" s="14" t="s">
        <v>8269</v>
      </c>
      <c r="O155" s="14">
        <v>1</v>
      </c>
      <c r="P155" s="14">
        <v>22.67</v>
      </c>
      <c r="Q155" s="14" t="s">
        <v>8315</v>
      </c>
      <c r="R155" s="14" t="s">
        <v>8316</v>
      </c>
      <c r="S155" s="17">
        <v>41811.536180555559</v>
      </c>
    </row>
    <row r="156" spans="1:19" x14ac:dyDescent="0.35">
      <c r="A156" s="14">
        <v>3972</v>
      </c>
      <c r="B156" s="14" t="s">
        <v>3969</v>
      </c>
      <c r="C156" s="14" t="s">
        <v>8079</v>
      </c>
      <c r="D156" s="15">
        <v>1000</v>
      </c>
      <c r="E156" s="16">
        <v>211</v>
      </c>
      <c r="F156" s="14" t="s">
        <v>8220</v>
      </c>
      <c r="G156" s="14" t="s">
        <v>8223</v>
      </c>
      <c r="H156" s="14" t="s">
        <v>8245</v>
      </c>
      <c r="I156" s="14">
        <v>1423186634</v>
      </c>
      <c r="J156" s="14">
        <v>1418002634</v>
      </c>
      <c r="K156" s="14" t="b">
        <v>0</v>
      </c>
      <c r="L156" s="14">
        <v>8</v>
      </c>
      <c r="M156" s="14" t="b">
        <v>0</v>
      </c>
      <c r="N156" s="14" t="s">
        <v>8269</v>
      </c>
      <c r="O156" s="14">
        <v>21</v>
      </c>
      <c r="P156" s="14">
        <v>26.38</v>
      </c>
      <c r="Q156" s="14" t="s">
        <v>8315</v>
      </c>
      <c r="R156" s="14" t="s">
        <v>8316</v>
      </c>
      <c r="S156" s="17">
        <v>41981.067523148144</v>
      </c>
    </row>
    <row r="157" spans="1:19" x14ac:dyDescent="0.35">
      <c r="A157" s="14">
        <v>3973</v>
      </c>
      <c r="B157" s="14" t="s">
        <v>3970</v>
      </c>
      <c r="C157" s="14" t="s">
        <v>8080</v>
      </c>
      <c r="D157" s="15">
        <v>5000</v>
      </c>
      <c r="E157" s="16">
        <v>3905</v>
      </c>
      <c r="F157" s="14" t="s">
        <v>8220</v>
      </c>
      <c r="G157" s="14" t="s">
        <v>8223</v>
      </c>
      <c r="H157" s="14" t="s">
        <v>8245</v>
      </c>
      <c r="I157" s="14">
        <v>1462766400</v>
      </c>
      <c r="J157" s="14">
        <v>1460219110</v>
      </c>
      <c r="K157" s="14" t="b">
        <v>0</v>
      </c>
      <c r="L157" s="14">
        <v>37</v>
      </c>
      <c r="M157" s="14" t="b">
        <v>0</v>
      </c>
      <c r="N157" s="14" t="s">
        <v>8269</v>
      </c>
      <c r="O157" s="14">
        <v>78</v>
      </c>
      <c r="P157" s="14">
        <v>105.54</v>
      </c>
      <c r="Q157" s="14" t="s">
        <v>8315</v>
      </c>
      <c r="R157" s="14" t="s">
        <v>8316</v>
      </c>
      <c r="S157" s="17">
        <v>42469.68414351852</v>
      </c>
    </row>
    <row r="158" spans="1:19" x14ac:dyDescent="0.35">
      <c r="A158" s="14">
        <v>3975</v>
      </c>
      <c r="B158" s="14" t="s">
        <v>3972</v>
      </c>
      <c r="C158" s="14" t="s">
        <v>8082</v>
      </c>
      <c r="D158" s="15">
        <v>678</v>
      </c>
      <c r="E158" s="16">
        <v>0</v>
      </c>
      <c r="F158" s="14" t="s">
        <v>8220</v>
      </c>
      <c r="G158" s="14" t="s">
        <v>8223</v>
      </c>
      <c r="H158" s="14" t="s">
        <v>8245</v>
      </c>
      <c r="I158" s="14">
        <v>1468442898</v>
      </c>
      <c r="J158" s="14">
        <v>1465850898</v>
      </c>
      <c r="K158" s="14" t="b">
        <v>0</v>
      </c>
      <c r="L158" s="14">
        <v>0</v>
      </c>
      <c r="M158" s="14" t="b">
        <v>0</v>
      </c>
      <c r="N158" s="14" t="s">
        <v>8269</v>
      </c>
      <c r="O158" s="14">
        <v>0</v>
      </c>
      <c r="P158" s="14">
        <v>0</v>
      </c>
      <c r="Q158" s="14" t="s">
        <v>8315</v>
      </c>
      <c r="R158" s="14" t="s">
        <v>8316</v>
      </c>
      <c r="S158" s="17">
        <v>42534.866875</v>
      </c>
    </row>
    <row r="159" spans="1:19" x14ac:dyDescent="0.35">
      <c r="A159" s="14">
        <v>3976</v>
      </c>
      <c r="B159" s="14" t="s">
        <v>3973</v>
      </c>
      <c r="C159" s="14" t="s">
        <v>8083</v>
      </c>
      <c r="D159" s="15">
        <v>1300</v>
      </c>
      <c r="E159" s="16">
        <v>620</v>
      </c>
      <c r="F159" s="14" t="s">
        <v>8220</v>
      </c>
      <c r="G159" s="14" t="s">
        <v>8223</v>
      </c>
      <c r="H159" s="14" t="s">
        <v>8245</v>
      </c>
      <c r="I159" s="14">
        <v>1406876400</v>
      </c>
      <c r="J159" s="14">
        <v>1405024561</v>
      </c>
      <c r="K159" s="14" t="b">
        <v>0</v>
      </c>
      <c r="L159" s="14">
        <v>10</v>
      </c>
      <c r="M159" s="14" t="b">
        <v>0</v>
      </c>
      <c r="N159" s="14" t="s">
        <v>8269</v>
      </c>
      <c r="O159" s="14">
        <v>48</v>
      </c>
      <c r="P159" s="14">
        <v>62</v>
      </c>
      <c r="Q159" s="14" t="s">
        <v>8315</v>
      </c>
      <c r="R159" s="14" t="s">
        <v>8316</v>
      </c>
      <c r="S159" s="17">
        <v>41830.858344907407</v>
      </c>
    </row>
    <row r="160" spans="1:19" x14ac:dyDescent="0.35">
      <c r="A160" s="14">
        <v>3977</v>
      </c>
      <c r="B160" s="14" t="s">
        <v>3974</v>
      </c>
      <c r="C160" s="14" t="s">
        <v>8084</v>
      </c>
      <c r="D160" s="15">
        <v>90000</v>
      </c>
      <c r="E160" s="16">
        <v>1305</v>
      </c>
      <c r="F160" s="14" t="s">
        <v>8220</v>
      </c>
      <c r="G160" s="14" t="s">
        <v>8223</v>
      </c>
      <c r="H160" s="14" t="s">
        <v>8245</v>
      </c>
      <c r="I160" s="14">
        <v>1469213732</v>
      </c>
      <c r="J160" s="14">
        <v>1466621732</v>
      </c>
      <c r="K160" s="14" t="b">
        <v>0</v>
      </c>
      <c r="L160" s="14">
        <v>6</v>
      </c>
      <c r="M160" s="14" t="b">
        <v>0</v>
      </c>
      <c r="N160" s="14" t="s">
        <v>8269</v>
      </c>
      <c r="O160" s="14">
        <v>1</v>
      </c>
      <c r="P160" s="14">
        <v>217.5</v>
      </c>
      <c r="Q160" s="14" t="s">
        <v>8315</v>
      </c>
      <c r="R160" s="14" t="s">
        <v>8316</v>
      </c>
      <c r="S160" s="17">
        <v>42543.788564814815</v>
      </c>
    </row>
    <row r="161" spans="1:19" x14ac:dyDescent="0.35">
      <c r="A161" s="14">
        <v>3978</v>
      </c>
      <c r="B161" s="14" t="s">
        <v>3975</v>
      </c>
      <c r="C161" s="14" t="s">
        <v>8085</v>
      </c>
      <c r="D161" s="15">
        <v>2000</v>
      </c>
      <c r="E161" s="16">
        <v>214</v>
      </c>
      <c r="F161" s="14" t="s">
        <v>8220</v>
      </c>
      <c r="G161" s="14" t="s">
        <v>8223</v>
      </c>
      <c r="H161" s="14" t="s">
        <v>8245</v>
      </c>
      <c r="I161" s="14">
        <v>1422717953</v>
      </c>
      <c r="J161" s="14">
        <v>1417533953</v>
      </c>
      <c r="K161" s="14" t="b">
        <v>0</v>
      </c>
      <c r="L161" s="14">
        <v>8</v>
      </c>
      <c r="M161" s="14" t="b">
        <v>0</v>
      </c>
      <c r="N161" s="14" t="s">
        <v>8269</v>
      </c>
      <c r="O161" s="14">
        <v>11</v>
      </c>
      <c r="P161" s="14">
        <v>26.75</v>
      </c>
      <c r="Q161" s="14" t="s">
        <v>8315</v>
      </c>
      <c r="R161" s="14" t="s">
        <v>8316</v>
      </c>
      <c r="S161" s="17">
        <v>41975.642974537041</v>
      </c>
    </row>
    <row r="162" spans="1:19" x14ac:dyDescent="0.35">
      <c r="A162" s="14">
        <v>3980</v>
      </c>
      <c r="B162" s="14" t="s">
        <v>3977</v>
      </c>
      <c r="C162" s="14" t="s">
        <v>8087</v>
      </c>
      <c r="D162" s="15">
        <v>2500</v>
      </c>
      <c r="E162" s="16">
        <v>450</v>
      </c>
      <c r="F162" s="14" t="s">
        <v>8220</v>
      </c>
      <c r="G162" s="14" t="s">
        <v>8223</v>
      </c>
      <c r="H162" s="14" t="s">
        <v>8245</v>
      </c>
      <c r="I162" s="14">
        <v>1404570147</v>
      </c>
      <c r="J162" s="14">
        <v>1401978147</v>
      </c>
      <c r="K162" s="14" t="b">
        <v>0</v>
      </c>
      <c r="L162" s="14">
        <v>7</v>
      </c>
      <c r="M162" s="14" t="b">
        <v>0</v>
      </c>
      <c r="N162" s="14" t="s">
        <v>8269</v>
      </c>
      <c r="O162" s="14">
        <v>18</v>
      </c>
      <c r="P162" s="14">
        <v>64.290000000000006</v>
      </c>
      <c r="Q162" s="14" t="s">
        <v>8315</v>
      </c>
      <c r="R162" s="14" t="s">
        <v>8316</v>
      </c>
      <c r="S162" s="17">
        <v>41795.598923611113</v>
      </c>
    </row>
    <row r="163" spans="1:19" x14ac:dyDescent="0.35">
      <c r="A163" s="14">
        <v>3981</v>
      </c>
      <c r="B163" s="14" t="s">
        <v>3358</v>
      </c>
      <c r="C163" s="14" t="s">
        <v>7469</v>
      </c>
      <c r="D163" s="15">
        <v>30000</v>
      </c>
      <c r="E163" s="16">
        <v>1225</v>
      </c>
      <c r="F163" s="14" t="s">
        <v>8220</v>
      </c>
      <c r="G163" s="14" t="s">
        <v>8223</v>
      </c>
      <c r="H163" s="14" t="s">
        <v>8245</v>
      </c>
      <c r="I163" s="14">
        <v>1468729149</v>
      </c>
      <c r="J163" s="14">
        <v>1463545149</v>
      </c>
      <c r="K163" s="14" t="b">
        <v>0</v>
      </c>
      <c r="L163" s="14">
        <v>7</v>
      </c>
      <c r="M163" s="14" t="b">
        <v>0</v>
      </c>
      <c r="N163" s="14" t="s">
        <v>8269</v>
      </c>
      <c r="O163" s="14">
        <v>4</v>
      </c>
      <c r="P163" s="14">
        <v>175</v>
      </c>
      <c r="Q163" s="14" t="s">
        <v>8315</v>
      </c>
      <c r="R163" s="14" t="s">
        <v>8316</v>
      </c>
      <c r="S163" s="17">
        <v>42508.179965277777</v>
      </c>
    </row>
    <row r="164" spans="1:19" x14ac:dyDescent="0.35">
      <c r="A164" s="14">
        <v>3983</v>
      </c>
      <c r="B164" s="14" t="s">
        <v>3979</v>
      </c>
      <c r="C164" s="14" t="s">
        <v>8089</v>
      </c>
      <c r="D164" s="15">
        <v>11140</v>
      </c>
      <c r="E164" s="16">
        <v>3877</v>
      </c>
      <c r="F164" s="14" t="s">
        <v>8220</v>
      </c>
      <c r="G164" s="14" t="s">
        <v>8223</v>
      </c>
      <c r="H164" s="14" t="s">
        <v>8245</v>
      </c>
      <c r="I164" s="14">
        <v>1400569140</v>
      </c>
      <c r="J164" s="14">
        <v>1397854356</v>
      </c>
      <c r="K164" s="14" t="b">
        <v>0</v>
      </c>
      <c r="L164" s="14">
        <v>46</v>
      </c>
      <c r="M164" s="14" t="b">
        <v>0</v>
      </c>
      <c r="N164" s="14" t="s">
        <v>8269</v>
      </c>
      <c r="O164" s="14">
        <v>35</v>
      </c>
      <c r="P164" s="14">
        <v>84.28</v>
      </c>
      <c r="Q164" s="14" t="s">
        <v>8315</v>
      </c>
      <c r="R164" s="14" t="s">
        <v>8316</v>
      </c>
      <c r="S164" s="17">
        <v>41747.86986111111</v>
      </c>
    </row>
    <row r="165" spans="1:19" x14ac:dyDescent="0.35">
      <c r="A165" s="14">
        <v>3985</v>
      </c>
      <c r="B165" s="14" t="s">
        <v>3981</v>
      </c>
      <c r="C165" s="14" t="s">
        <v>8091</v>
      </c>
      <c r="D165" s="15">
        <v>2000</v>
      </c>
      <c r="E165" s="16">
        <v>641</v>
      </c>
      <c r="F165" s="14" t="s">
        <v>8220</v>
      </c>
      <c r="G165" s="14" t="s">
        <v>8223</v>
      </c>
      <c r="H165" s="14" t="s">
        <v>8245</v>
      </c>
      <c r="I165" s="14">
        <v>1456002300</v>
      </c>
      <c r="J165" s="14">
        <v>1454173120</v>
      </c>
      <c r="K165" s="14" t="b">
        <v>0</v>
      </c>
      <c r="L165" s="14">
        <v>19</v>
      </c>
      <c r="M165" s="14" t="b">
        <v>0</v>
      </c>
      <c r="N165" s="14" t="s">
        <v>8269</v>
      </c>
      <c r="O165" s="14">
        <v>32</v>
      </c>
      <c r="P165" s="14">
        <v>33.74</v>
      </c>
      <c r="Q165" s="14" t="s">
        <v>8315</v>
      </c>
      <c r="R165" s="14" t="s">
        <v>8316</v>
      </c>
      <c r="S165" s="17">
        <v>42399.707407407404</v>
      </c>
    </row>
    <row r="166" spans="1:19" x14ac:dyDescent="0.35">
      <c r="A166" s="14">
        <v>3988</v>
      </c>
      <c r="B166" s="14" t="s">
        <v>3984</v>
      </c>
      <c r="C166" s="14" t="s">
        <v>8094</v>
      </c>
      <c r="D166" s="15">
        <v>1500</v>
      </c>
      <c r="E166" s="16">
        <v>32</v>
      </c>
      <c r="F166" s="14" t="s">
        <v>8220</v>
      </c>
      <c r="G166" s="14" t="s">
        <v>8223</v>
      </c>
      <c r="H166" s="14" t="s">
        <v>8245</v>
      </c>
      <c r="I166" s="14">
        <v>1440813413</v>
      </c>
      <c r="J166" s="14">
        <v>1439517413</v>
      </c>
      <c r="K166" s="14" t="b">
        <v>0</v>
      </c>
      <c r="L166" s="14">
        <v>4</v>
      </c>
      <c r="M166" s="14" t="b">
        <v>0</v>
      </c>
      <c r="N166" s="14" t="s">
        <v>8269</v>
      </c>
      <c r="O166" s="14">
        <v>2</v>
      </c>
      <c r="P166" s="14">
        <v>8</v>
      </c>
      <c r="Q166" s="14" t="s">
        <v>8315</v>
      </c>
      <c r="R166" s="14" t="s">
        <v>8316</v>
      </c>
      <c r="S166" s="17">
        <v>42230.08116898148</v>
      </c>
    </row>
    <row r="167" spans="1:19" x14ac:dyDescent="0.35">
      <c r="A167" s="14">
        <v>3989</v>
      </c>
      <c r="B167" s="14" t="s">
        <v>3985</v>
      </c>
      <c r="C167" s="14" t="s">
        <v>8095</v>
      </c>
      <c r="D167" s="15">
        <v>3000</v>
      </c>
      <c r="E167" s="16">
        <v>0</v>
      </c>
      <c r="F167" s="14" t="s">
        <v>8220</v>
      </c>
      <c r="G167" s="14" t="s">
        <v>8223</v>
      </c>
      <c r="H167" s="14" t="s">
        <v>8245</v>
      </c>
      <c r="I167" s="14">
        <v>1447009181</v>
      </c>
      <c r="J167" s="14">
        <v>1444413581</v>
      </c>
      <c r="K167" s="14" t="b">
        <v>0</v>
      </c>
      <c r="L167" s="14">
        <v>0</v>
      </c>
      <c r="M167" s="14" t="b">
        <v>0</v>
      </c>
      <c r="N167" s="14" t="s">
        <v>8269</v>
      </c>
      <c r="O167" s="14">
        <v>0</v>
      </c>
      <c r="P167" s="14">
        <v>0</v>
      </c>
      <c r="Q167" s="14" t="s">
        <v>8315</v>
      </c>
      <c r="R167" s="14" t="s">
        <v>8316</v>
      </c>
      <c r="S167" s="17">
        <v>42286.749780092592</v>
      </c>
    </row>
    <row r="168" spans="1:19" x14ac:dyDescent="0.35">
      <c r="A168" s="14">
        <v>3991</v>
      </c>
      <c r="B168" s="14" t="s">
        <v>3987</v>
      </c>
      <c r="C168" s="14" t="s">
        <v>8097</v>
      </c>
      <c r="D168" s="15">
        <v>500</v>
      </c>
      <c r="E168" s="16">
        <v>100</v>
      </c>
      <c r="F168" s="14" t="s">
        <v>8220</v>
      </c>
      <c r="G168" s="14" t="s">
        <v>8223</v>
      </c>
      <c r="H168" s="14" t="s">
        <v>8245</v>
      </c>
      <c r="I168" s="14">
        <v>1433086082</v>
      </c>
      <c r="J168" s="14">
        <v>1430494082</v>
      </c>
      <c r="K168" s="14" t="b">
        <v>0</v>
      </c>
      <c r="L168" s="14">
        <v>1</v>
      </c>
      <c r="M168" s="14" t="b">
        <v>0</v>
      </c>
      <c r="N168" s="14" t="s">
        <v>8269</v>
      </c>
      <c r="O168" s="14">
        <v>20</v>
      </c>
      <c r="P168" s="14">
        <v>100</v>
      </c>
      <c r="Q168" s="14" t="s">
        <v>8315</v>
      </c>
      <c r="R168" s="14" t="s">
        <v>8316</v>
      </c>
      <c r="S168" s="17">
        <v>42125.644467592589</v>
      </c>
    </row>
    <row r="169" spans="1:19" x14ac:dyDescent="0.35">
      <c r="A169" s="14">
        <v>3992</v>
      </c>
      <c r="B169" s="14" t="s">
        <v>3988</v>
      </c>
      <c r="C169" s="14" t="s">
        <v>8098</v>
      </c>
      <c r="D169" s="15">
        <v>10000</v>
      </c>
      <c r="E169" s="16">
        <v>541</v>
      </c>
      <c r="F169" s="14" t="s">
        <v>8220</v>
      </c>
      <c r="G169" s="14" t="s">
        <v>8223</v>
      </c>
      <c r="H169" s="14" t="s">
        <v>8245</v>
      </c>
      <c r="I169" s="14">
        <v>1449876859</v>
      </c>
      <c r="J169" s="14">
        <v>1444689259</v>
      </c>
      <c r="K169" s="14" t="b">
        <v>0</v>
      </c>
      <c r="L169" s="14">
        <v>9</v>
      </c>
      <c r="M169" s="14" t="b">
        <v>0</v>
      </c>
      <c r="N169" s="14" t="s">
        <v>8269</v>
      </c>
      <c r="O169" s="14">
        <v>5</v>
      </c>
      <c r="P169" s="14">
        <v>60.11</v>
      </c>
      <c r="Q169" s="14" t="s">
        <v>8315</v>
      </c>
      <c r="R169" s="14" t="s">
        <v>8316</v>
      </c>
      <c r="S169" s="17">
        <v>42289.94049768518</v>
      </c>
    </row>
    <row r="170" spans="1:19" x14ac:dyDescent="0.35">
      <c r="A170" s="14">
        <v>3993</v>
      </c>
      <c r="B170" s="14" t="s">
        <v>3989</v>
      </c>
      <c r="C170" s="14" t="s">
        <v>8099</v>
      </c>
      <c r="D170" s="15">
        <v>50000</v>
      </c>
      <c r="E170" s="16">
        <v>3</v>
      </c>
      <c r="F170" s="14" t="s">
        <v>8220</v>
      </c>
      <c r="G170" s="14" t="s">
        <v>8223</v>
      </c>
      <c r="H170" s="14" t="s">
        <v>8245</v>
      </c>
      <c r="I170" s="14">
        <v>1431549912</v>
      </c>
      <c r="J170" s="14">
        <v>1428957912</v>
      </c>
      <c r="K170" s="14" t="b">
        <v>0</v>
      </c>
      <c r="L170" s="14">
        <v>1</v>
      </c>
      <c r="M170" s="14" t="b">
        <v>0</v>
      </c>
      <c r="N170" s="14" t="s">
        <v>8269</v>
      </c>
      <c r="O170" s="14">
        <v>0</v>
      </c>
      <c r="P170" s="14">
        <v>3</v>
      </c>
      <c r="Q170" s="14" t="s">
        <v>8315</v>
      </c>
      <c r="R170" s="14" t="s">
        <v>8316</v>
      </c>
      <c r="S170" s="17">
        <v>42107.864722222221</v>
      </c>
    </row>
    <row r="171" spans="1:19" x14ac:dyDescent="0.35">
      <c r="A171" s="14">
        <v>3994</v>
      </c>
      <c r="B171" s="14" t="s">
        <v>3990</v>
      </c>
      <c r="C171" s="14" t="s">
        <v>8100</v>
      </c>
      <c r="D171" s="15">
        <v>2000</v>
      </c>
      <c r="E171" s="16">
        <v>5</v>
      </c>
      <c r="F171" s="14" t="s">
        <v>8220</v>
      </c>
      <c r="G171" s="14" t="s">
        <v>8223</v>
      </c>
      <c r="H171" s="14" t="s">
        <v>8245</v>
      </c>
      <c r="I171" s="14">
        <v>1405761690</v>
      </c>
      <c r="J171" s="14">
        <v>1403169690</v>
      </c>
      <c r="K171" s="14" t="b">
        <v>0</v>
      </c>
      <c r="L171" s="14">
        <v>1</v>
      </c>
      <c r="M171" s="14" t="b">
        <v>0</v>
      </c>
      <c r="N171" s="14" t="s">
        <v>8269</v>
      </c>
      <c r="O171" s="14">
        <v>0</v>
      </c>
      <c r="P171" s="14">
        <v>5</v>
      </c>
      <c r="Q171" s="14" t="s">
        <v>8315</v>
      </c>
      <c r="R171" s="14" t="s">
        <v>8316</v>
      </c>
      <c r="S171" s="17">
        <v>41809.389930555553</v>
      </c>
    </row>
    <row r="172" spans="1:19" x14ac:dyDescent="0.35">
      <c r="A172" s="14">
        <v>3996</v>
      </c>
      <c r="B172" s="14" t="s">
        <v>3992</v>
      </c>
      <c r="C172" s="14" t="s">
        <v>8102</v>
      </c>
      <c r="D172" s="15">
        <v>3000</v>
      </c>
      <c r="E172" s="16">
        <v>497</v>
      </c>
      <c r="F172" s="14" t="s">
        <v>8220</v>
      </c>
      <c r="G172" s="14" t="s">
        <v>8223</v>
      </c>
      <c r="H172" s="14" t="s">
        <v>8245</v>
      </c>
      <c r="I172" s="14">
        <v>1416499440</v>
      </c>
      <c r="J172" s="14">
        <v>1415341464</v>
      </c>
      <c r="K172" s="14" t="b">
        <v>0</v>
      </c>
      <c r="L172" s="14">
        <v>17</v>
      </c>
      <c r="M172" s="14" t="b">
        <v>0</v>
      </c>
      <c r="N172" s="14" t="s">
        <v>8269</v>
      </c>
      <c r="O172" s="14">
        <v>17</v>
      </c>
      <c r="P172" s="14">
        <v>29.24</v>
      </c>
      <c r="Q172" s="14" t="s">
        <v>8315</v>
      </c>
      <c r="R172" s="14" t="s">
        <v>8316</v>
      </c>
      <c r="S172" s="17">
        <v>41950.26694444444</v>
      </c>
    </row>
    <row r="173" spans="1:19" x14ac:dyDescent="0.35">
      <c r="A173" s="14">
        <v>3998</v>
      </c>
      <c r="B173" s="14" t="s">
        <v>3994</v>
      </c>
      <c r="C173" s="14" t="s">
        <v>8104</v>
      </c>
      <c r="D173" s="15">
        <v>1250</v>
      </c>
      <c r="E173" s="16">
        <v>715</v>
      </c>
      <c r="F173" s="14" t="s">
        <v>8220</v>
      </c>
      <c r="G173" s="14" t="s">
        <v>8223</v>
      </c>
      <c r="H173" s="14" t="s">
        <v>8245</v>
      </c>
      <c r="I173" s="14">
        <v>1427580426</v>
      </c>
      <c r="J173" s="14">
        <v>1424992026</v>
      </c>
      <c r="K173" s="14" t="b">
        <v>0</v>
      </c>
      <c r="L173" s="14">
        <v>12</v>
      </c>
      <c r="M173" s="14" t="b">
        <v>0</v>
      </c>
      <c r="N173" s="14" t="s">
        <v>8269</v>
      </c>
      <c r="O173" s="14">
        <v>57</v>
      </c>
      <c r="P173" s="14">
        <v>59.58</v>
      </c>
      <c r="Q173" s="14" t="s">
        <v>8315</v>
      </c>
      <c r="R173" s="14" t="s">
        <v>8316</v>
      </c>
      <c r="S173" s="17">
        <v>42061.963263888887</v>
      </c>
    </row>
    <row r="174" spans="1:19" x14ac:dyDescent="0.35">
      <c r="A174" s="14">
        <v>3999</v>
      </c>
      <c r="B174" s="14" t="s">
        <v>3995</v>
      </c>
      <c r="C174" s="14" t="s">
        <v>8105</v>
      </c>
      <c r="D174" s="15">
        <v>7000</v>
      </c>
      <c r="E174" s="16">
        <v>1156</v>
      </c>
      <c r="F174" s="14" t="s">
        <v>8220</v>
      </c>
      <c r="G174" s="14" t="s">
        <v>8223</v>
      </c>
      <c r="H174" s="14" t="s">
        <v>8245</v>
      </c>
      <c r="I174" s="14">
        <v>1409514709</v>
      </c>
      <c r="J174" s="14">
        <v>1406058798</v>
      </c>
      <c r="K174" s="14" t="b">
        <v>0</v>
      </c>
      <c r="L174" s="14">
        <v>14</v>
      </c>
      <c r="M174" s="14" t="b">
        <v>0</v>
      </c>
      <c r="N174" s="14" t="s">
        <v>8269</v>
      </c>
      <c r="O174" s="14">
        <v>17</v>
      </c>
      <c r="P174" s="14">
        <v>82.57</v>
      </c>
      <c r="Q174" s="14" t="s">
        <v>8315</v>
      </c>
      <c r="R174" s="14" t="s">
        <v>8316</v>
      </c>
      <c r="S174" s="17">
        <v>41842.828680555554</v>
      </c>
    </row>
    <row r="175" spans="1:19" x14ac:dyDescent="0.35">
      <c r="A175" s="14">
        <v>4000</v>
      </c>
      <c r="B175" s="14" t="s">
        <v>3996</v>
      </c>
      <c r="C175" s="14" t="s">
        <v>8106</v>
      </c>
      <c r="D175" s="15">
        <v>8000</v>
      </c>
      <c r="E175" s="16">
        <v>10</v>
      </c>
      <c r="F175" s="14" t="s">
        <v>8220</v>
      </c>
      <c r="G175" s="14" t="s">
        <v>8223</v>
      </c>
      <c r="H175" s="14" t="s">
        <v>8245</v>
      </c>
      <c r="I175" s="14">
        <v>1462631358</v>
      </c>
      <c r="J175" s="14">
        <v>1457450958</v>
      </c>
      <c r="K175" s="14" t="b">
        <v>0</v>
      </c>
      <c r="L175" s="14">
        <v>1</v>
      </c>
      <c r="M175" s="14" t="b">
        <v>0</v>
      </c>
      <c r="N175" s="14" t="s">
        <v>8269</v>
      </c>
      <c r="O175" s="14">
        <v>0</v>
      </c>
      <c r="P175" s="14">
        <v>10</v>
      </c>
      <c r="Q175" s="14" t="s">
        <v>8315</v>
      </c>
      <c r="R175" s="14" t="s">
        <v>8316</v>
      </c>
      <c r="S175" s="17">
        <v>42437.64534722222</v>
      </c>
    </row>
    <row r="176" spans="1:19" x14ac:dyDescent="0.35">
      <c r="A176" s="14">
        <v>4002</v>
      </c>
      <c r="B176" s="14" t="s">
        <v>3998</v>
      </c>
      <c r="C176" s="14" t="s">
        <v>8108</v>
      </c>
      <c r="D176" s="15">
        <v>1250</v>
      </c>
      <c r="E176" s="16">
        <v>23</v>
      </c>
      <c r="F176" s="14" t="s">
        <v>8220</v>
      </c>
      <c r="G176" s="14" t="s">
        <v>8223</v>
      </c>
      <c r="H176" s="14" t="s">
        <v>8245</v>
      </c>
      <c r="I176" s="14">
        <v>1411779761</v>
      </c>
      <c r="J176" s="14">
        <v>1409187761</v>
      </c>
      <c r="K176" s="14" t="b">
        <v>0</v>
      </c>
      <c r="L176" s="14">
        <v>4</v>
      </c>
      <c r="M176" s="14" t="b">
        <v>0</v>
      </c>
      <c r="N176" s="14" t="s">
        <v>8269</v>
      </c>
      <c r="O176" s="14">
        <v>2</v>
      </c>
      <c r="P176" s="14">
        <v>5.75</v>
      </c>
      <c r="Q176" s="14" t="s">
        <v>8315</v>
      </c>
      <c r="R176" s="14" t="s">
        <v>8316</v>
      </c>
      <c r="S176" s="17">
        <v>41879.043530092589</v>
      </c>
    </row>
    <row r="177" spans="1:19" x14ac:dyDescent="0.35">
      <c r="A177" s="14">
        <v>4003</v>
      </c>
      <c r="B177" s="14" t="s">
        <v>3999</v>
      </c>
      <c r="C177" s="14" t="s">
        <v>8071</v>
      </c>
      <c r="D177" s="15">
        <v>2000</v>
      </c>
      <c r="E177" s="16">
        <v>201</v>
      </c>
      <c r="F177" s="14" t="s">
        <v>8220</v>
      </c>
      <c r="G177" s="14" t="s">
        <v>8223</v>
      </c>
      <c r="H177" s="14" t="s">
        <v>8245</v>
      </c>
      <c r="I177" s="14">
        <v>1424009147</v>
      </c>
      <c r="J177" s="14">
        <v>1421417147</v>
      </c>
      <c r="K177" s="14" t="b">
        <v>0</v>
      </c>
      <c r="L177" s="14">
        <v>2</v>
      </c>
      <c r="M177" s="14" t="b">
        <v>0</v>
      </c>
      <c r="N177" s="14" t="s">
        <v>8269</v>
      </c>
      <c r="O177" s="14">
        <v>10</v>
      </c>
      <c r="P177" s="14">
        <v>100.5</v>
      </c>
      <c r="Q177" s="14" t="s">
        <v>8315</v>
      </c>
      <c r="R177" s="14" t="s">
        <v>8316</v>
      </c>
      <c r="S177" s="17">
        <v>42020.587349537032</v>
      </c>
    </row>
    <row r="178" spans="1:19" x14ac:dyDescent="0.35">
      <c r="A178" s="14">
        <v>4004</v>
      </c>
      <c r="B178" s="14" t="s">
        <v>4000</v>
      </c>
      <c r="C178" s="14" t="s">
        <v>8109</v>
      </c>
      <c r="D178" s="15">
        <v>500</v>
      </c>
      <c r="E178" s="16">
        <v>1</v>
      </c>
      <c r="F178" s="14" t="s">
        <v>8220</v>
      </c>
      <c r="G178" s="14" t="s">
        <v>8223</v>
      </c>
      <c r="H178" s="14" t="s">
        <v>8245</v>
      </c>
      <c r="I178" s="14">
        <v>1412740457</v>
      </c>
      <c r="J178" s="14">
        <v>1410148457</v>
      </c>
      <c r="K178" s="14" t="b">
        <v>0</v>
      </c>
      <c r="L178" s="14">
        <v>1</v>
      </c>
      <c r="M178" s="14" t="b">
        <v>0</v>
      </c>
      <c r="N178" s="14" t="s">
        <v>8269</v>
      </c>
      <c r="O178" s="14">
        <v>0</v>
      </c>
      <c r="P178" s="14">
        <v>1</v>
      </c>
      <c r="Q178" s="14" t="s">
        <v>8315</v>
      </c>
      <c r="R178" s="14" t="s">
        <v>8316</v>
      </c>
      <c r="S178" s="17">
        <v>41890.16269675926</v>
      </c>
    </row>
    <row r="179" spans="1:19" x14ac:dyDescent="0.35">
      <c r="A179" s="14">
        <v>4005</v>
      </c>
      <c r="B179" s="14" t="s">
        <v>4001</v>
      </c>
      <c r="C179" s="14" t="s">
        <v>8110</v>
      </c>
      <c r="D179" s="15">
        <v>3000</v>
      </c>
      <c r="E179" s="16">
        <v>40</v>
      </c>
      <c r="F179" s="14" t="s">
        <v>8220</v>
      </c>
      <c r="G179" s="14" t="s">
        <v>8223</v>
      </c>
      <c r="H179" s="14" t="s">
        <v>8245</v>
      </c>
      <c r="I179" s="14">
        <v>1413832985</v>
      </c>
      <c r="J179" s="14">
        <v>1408648985</v>
      </c>
      <c r="K179" s="14" t="b">
        <v>0</v>
      </c>
      <c r="L179" s="14">
        <v>2</v>
      </c>
      <c r="M179" s="14" t="b">
        <v>0</v>
      </c>
      <c r="N179" s="14" t="s">
        <v>8269</v>
      </c>
      <c r="O179" s="14">
        <v>1</v>
      </c>
      <c r="P179" s="14">
        <v>20</v>
      </c>
      <c r="Q179" s="14" t="s">
        <v>8315</v>
      </c>
      <c r="R179" s="14" t="s">
        <v>8316</v>
      </c>
      <c r="S179" s="17">
        <v>41872.807696759257</v>
      </c>
    </row>
    <row r="180" spans="1:19" x14ac:dyDescent="0.35">
      <c r="A180" s="14">
        <v>4006</v>
      </c>
      <c r="B180" s="14" t="s">
        <v>4002</v>
      </c>
      <c r="C180" s="14" t="s">
        <v>8111</v>
      </c>
      <c r="D180" s="15">
        <v>30000</v>
      </c>
      <c r="E180" s="16">
        <v>2</v>
      </c>
      <c r="F180" s="14" t="s">
        <v>8220</v>
      </c>
      <c r="G180" s="14" t="s">
        <v>8223</v>
      </c>
      <c r="H180" s="14" t="s">
        <v>8245</v>
      </c>
      <c r="I180" s="14">
        <v>1455647587</v>
      </c>
      <c r="J180" s="14">
        <v>1453487587</v>
      </c>
      <c r="K180" s="14" t="b">
        <v>0</v>
      </c>
      <c r="L180" s="14">
        <v>1</v>
      </c>
      <c r="M180" s="14" t="b">
        <v>0</v>
      </c>
      <c r="N180" s="14" t="s">
        <v>8269</v>
      </c>
      <c r="O180" s="14">
        <v>0</v>
      </c>
      <c r="P180" s="14">
        <v>2</v>
      </c>
      <c r="Q180" s="14" t="s">
        <v>8315</v>
      </c>
      <c r="R180" s="14" t="s">
        <v>8316</v>
      </c>
      <c r="S180" s="17">
        <v>42391.772997685184</v>
      </c>
    </row>
    <row r="181" spans="1:19" x14ac:dyDescent="0.35">
      <c r="A181" s="14">
        <v>4007</v>
      </c>
      <c r="B181" s="14" t="s">
        <v>4003</v>
      </c>
      <c r="C181" s="14" t="s">
        <v>8112</v>
      </c>
      <c r="D181" s="15">
        <v>2000</v>
      </c>
      <c r="E181" s="16">
        <v>5</v>
      </c>
      <c r="F181" s="14" t="s">
        <v>8220</v>
      </c>
      <c r="G181" s="14" t="s">
        <v>8223</v>
      </c>
      <c r="H181" s="14" t="s">
        <v>8245</v>
      </c>
      <c r="I181" s="14">
        <v>1409070480</v>
      </c>
      <c r="J181" s="14">
        <v>1406572381</v>
      </c>
      <c r="K181" s="14" t="b">
        <v>0</v>
      </c>
      <c r="L181" s="14">
        <v>1</v>
      </c>
      <c r="M181" s="14" t="b">
        <v>0</v>
      </c>
      <c r="N181" s="14" t="s">
        <v>8269</v>
      </c>
      <c r="O181" s="14">
        <v>0</v>
      </c>
      <c r="P181" s="14">
        <v>5</v>
      </c>
      <c r="Q181" s="14" t="s">
        <v>8315</v>
      </c>
      <c r="R181" s="14" t="s">
        <v>8316</v>
      </c>
      <c r="S181" s="17">
        <v>41848.772928240738</v>
      </c>
    </row>
    <row r="182" spans="1:19" x14ac:dyDescent="0.35">
      <c r="A182" s="14">
        <v>4010</v>
      </c>
      <c r="B182" s="14" t="s">
        <v>4006</v>
      </c>
      <c r="C182" s="14" t="s">
        <v>8115</v>
      </c>
      <c r="D182" s="15">
        <v>7200</v>
      </c>
      <c r="E182" s="16">
        <v>1742</v>
      </c>
      <c r="F182" s="14" t="s">
        <v>8220</v>
      </c>
      <c r="G182" s="14" t="s">
        <v>8223</v>
      </c>
      <c r="H182" s="14" t="s">
        <v>8245</v>
      </c>
      <c r="I182" s="14">
        <v>1414348166</v>
      </c>
      <c r="J182" s="14">
        <v>1412879366</v>
      </c>
      <c r="K182" s="14" t="b">
        <v>0</v>
      </c>
      <c r="L182" s="14">
        <v>38</v>
      </c>
      <c r="M182" s="14" t="b">
        <v>0</v>
      </c>
      <c r="N182" s="14" t="s">
        <v>8269</v>
      </c>
      <c r="O182" s="14">
        <v>24</v>
      </c>
      <c r="P182" s="14">
        <v>45.84</v>
      </c>
      <c r="Q182" s="14" t="s">
        <v>8315</v>
      </c>
      <c r="R182" s="14" t="s">
        <v>8316</v>
      </c>
      <c r="S182" s="17">
        <v>41921.770439814813</v>
      </c>
    </row>
    <row r="183" spans="1:19" x14ac:dyDescent="0.35">
      <c r="A183" s="14">
        <v>4013</v>
      </c>
      <c r="B183" s="14" t="s">
        <v>4009</v>
      </c>
      <c r="C183" s="14" t="s">
        <v>8118</v>
      </c>
      <c r="D183" s="15">
        <v>2000</v>
      </c>
      <c r="E183" s="16">
        <v>26</v>
      </c>
      <c r="F183" s="14" t="s">
        <v>8220</v>
      </c>
      <c r="G183" s="14" t="s">
        <v>8223</v>
      </c>
      <c r="H183" s="14" t="s">
        <v>8245</v>
      </c>
      <c r="I183" s="14">
        <v>1424070823</v>
      </c>
      <c r="J183" s="14">
        <v>1421478823</v>
      </c>
      <c r="K183" s="14" t="b">
        <v>0</v>
      </c>
      <c r="L183" s="14">
        <v>2</v>
      </c>
      <c r="M183" s="14" t="b">
        <v>0</v>
      </c>
      <c r="N183" s="14" t="s">
        <v>8269</v>
      </c>
      <c r="O183" s="14">
        <v>1</v>
      </c>
      <c r="P183" s="14">
        <v>13</v>
      </c>
      <c r="Q183" s="14" t="s">
        <v>8315</v>
      </c>
      <c r="R183" s="14" t="s">
        <v>8316</v>
      </c>
      <c r="S183" s="17">
        <v>42021.301192129627</v>
      </c>
    </row>
    <row r="184" spans="1:19" x14ac:dyDescent="0.35">
      <c r="A184" s="14">
        <v>4014</v>
      </c>
      <c r="B184" s="14" t="s">
        <v>4010</v>
      </c>
      <c r="C184" s="14" t="s">
        <v>8119</v>
      </c>
      <c r="D184" s="15">
        <v>9000</v>
      </c>
      <c r="E184" s="16">
        <v>0</v>
      </c>
      <c r="F184" s="14" t="s">
        <v>8220</v>
      </c>
      <c r="G184" s="14" t="s">
        <v>8223</v>
      </c>
      <c r="H184" s="14" t="s">
        <v>8245</v>
      </c>
      <c r="I184" s="14">
        <v>1457157269</v>
      </c>
      <c r="J184" s="14">
        <v>1455861269</v>
      </c>
      <c r="K184" s="14" t="b">
        <v>0</v>
      </c>
      <c r="L184" s="14">
        <v>0</v>
      </c>
      <c r="M184" s="14" t="b">
        <v>0</v>
      </c>
      <c r="N184" s="14" t="s">
        <v>8269</v>
      </c>
      <c r="O184" s="14">
        <v>0</v>
      </c>
      <c r="P184" s="14">
        <v>0</v>
      </c>
      <c r="Q184" s="14" t="s">
        <v>8315</v>
      </c>
      <c r="R184" s="14" t="s">
        <v>8316</v>
      </c>
      <c r="S184" s="17">
        <v>42419.246168981481</v>
      </c>
    </row>
    <row r="185" spans="1:19" x14ac:dyDescent="0.35">
      <c r="A185" s="14">
        <v>4015</v>
      </c>
      <c r="B185" s="14" t="s">
        <v>4011</v>
      </c>
      <c r="C185" s="14" t="s">
        <v>8120</v>
      </c>
      <c r="D185" s="15">
        <v>7000</v>
      </c>
      <c r="E185" s="16">
        <v>1</v>
      </c>
      <c r="F185" s="14" t="s">
        <v>8220</v>
      </c>
      <c r="G185" s="14" t="s">
        <v>8223</v>
      </c>
      <c r="H185" s="14" t="s">
        <v>8245</v>
      </c>
      <c r="I185" s="14">
        <v>1437331463</v>
      </c>
      <c r="J185" s="14">
        <v>1434739463</v>
      </c>
      <c r="K185" s="14" t="b">
        <v>0</v>
      </c>
      <c r="L185" s="14">
        <v>1</v>
      </c>
      <c r="M185" s="14" t="b">
        <v>0</v>
      </c>
      <c r="N185" s="14" t="s">
        <v>8269</v>
      </c>
      <c r="O185" s="14">
        <v>0</v>
      </c>
      <c r="P185" s="14">
        <v>1</v>
      </c>
      <c r="Q185" s="14" t="s">
        <v>8315</v>
      </c>
      <c r="R185" s="14" t="s">
        <v>8316</v>
      </c>
      <c r="S185" s="17">
        <v>42174.780821759254</v>
      </c>
    </row>
    <row r="186" spans="1:19" x14ac:dyDescent="0.35">
      <c r="A186" s="14">
        <v>4017</v>
      </c>
      <c r="B186" s="14" t="s">
        <v>4013</v>
      </c>
      <c r="C186" s="14" t="s">
        <v>8122</v>
      </c>
      <c r="D186" s="15">
        <v>10000</v>
      </c>
      <c r="E186" s="16">
        <v>105</v>
      </c>
      <c r="F186" s="14" t="s">
        <v>8220</v>
      </c>
      <c r="G186" s="14" t="s">
        <v>8223</v>
      </c>
      <c r="H186" s="14" t="s">
        <v>8245</v>
      </c>
      <c r="I186" s="14">
        <v>1409846874</v>
      </c>
      <c r="J186" s="14">
        <v>1407254874</v>
      </c>
      <c r="K186" s="14" t="b">
        <v>0</v>
      </c>
      <c r="L186" s="14">
        <v>2</v>
      </c>
      <c r="M186" s="14" t="b">
        <v>0</v>
      </c>
      <c r="N186" s="14" t="s">
        <v>8269</v>
      </c>
      <c r="O186" s="14">
        <v>1</v>
      </c>
      <c r="P186" s="14">
        <v>52.5</v>
      </c>
      <c r="Q186" s="14" t="s">
        <v>8315</v>
      </c>
      <c r="R186" s="14" t="s">
        <v>8316</v>
      </c>
      <c r="S186" s="17">
        <v>41856.672152777777</v>
      </c>
    </row>
    <row r="187" spans="1:19" x14ac:dyDescent="0.35">
      <c r="A187" s="14">
        <v>4019</v>
      </c>
      <c r="B187" s="14" t="s">
        <v>4015</v>
      </c>
      <c r="C187" s="14" t="s">
        <v>8124</v>
      </c>
      <c r="D187" s="15">
        <v>3500</v>
      </c>
      <c r="E187" s="16">
        <v>29</v>
      </c>
      <c r="F187" s="14" t="s">
        <v>8220</v>
      </c>
      <c r="G187" s="14" t="s">
        <v>8223</v>
      </c>
      <c r="H187" s="14" t="s">
        <v>8245</v>
      </c>
      <c r="I187" s="14">
        <v>1460737680</v>
      </c>
      <c r="J187" s="14">
        <v>1455725596</v>
      </c>
      <c r="K187" s="14" t="b">
        <v>0</v>
      </c>
      <c r="L187" s="14">
        <v>4</v>
      </c>
      <c r="M187" s="14" t="b">
        <v>0</v>
      </c>
      <c r="N187" s="14" t="s">
        <v>8269</v>
      </c>
      <c r="O187" s="14">
        <v>1</v>
      </c>
      <c r="P187" s="14">
        <v>7.25</v>
      </c>
      <c r="Q187" s="14" t="s">
        <v>8315</v>
      </c>
      <c r="R187" s="14" t="s">
        <v>8316</v>
      </c>
      <c r="S187" s="17">
        <v>42417.675879629634</v>
      </c>
    </row>
    <row r="188" spans="1:19" x14ac:dyDescent="0.35">
      <c r="A188" s="14">
        <v>4020</v>
      </c>
      <c r="B188" s="14" t="s">
        <v>4016</v>
      </c>
      <c r="C188" s="14" t="s">
        <v>8125</v>
      </c>
      <c r="D188" s="15">
        <v>600</v>
      </c>
      <c r="E188" s="16">
        <v>100</v>
      </c>
      <c r="F188" s="14" t="s">
        <v>8220</v>
      </c>
      <c r="G188" s="14" t="s">
        <v>8223</v>
      </c>
      <c r="H188" s="14" t="s">
        <v>8245</v>
      </c>
      <c r="I188" s="14">
        <v>1427168099</v>
      </c>
      <c r="J188" s="14">
        <v>1424579699</v>
      </c>
      <c r="K188" s="14" t="b">
        <v>0</v>
      </c>
      <c r="L188" s="14">
        <v>3</v>
      </c>
      <c r="M188" s="14" t="b">
        <v>0</v>
      </c>
      <c r="N188" s="14" t="s">
        <v>8269</v>
      </c>
      <c r="O188" s="14">
        <v>17</v>
      </c>
      <c r="P188" s="14">
        <v>33.33</v>
      </c>
      <c r="Q188" s="14" t="s">
        <v>8315</v>
      </c>
      <c r="R188" s="14" t="s">
        <v>8316</v>
      </c>
      <c r="S188" s="17">
        <v>42057.190960648149</v>
      </c>
    </row>
    <row r="189" spans="1:19" x14ac:dyDescent="0.35">
      <c r="A189" s="14">
        <v>4021</v>
      </c>
      <c r="B189" s="14" t="s">
        <v>4017</v>
      </c>
      <c r="C189" s="14" t="s">
        <v>8126</v>
      </c>
      <c r="D189" s="15">
        <v>15000</v>
      </c>
      <c r="E189" s="16">
        <v>125</v>
      </c>
      <c r="F189" s="14" t="s">
        <v>8220</v>
      </c>
      <c r="G189" s="14" t="s">
        <v>8223</v>
      </c>
      <c r="H189" s="14" t="s">
        <v>8245</v>
      </c>
      <c r="I189" s="14">
        <v>1414360358</v>
      </c>
      <c r="J189" s="14">
        <v>1409176358</v>
      </c>
      <c r="K189" s="14" t="b">
        <v>0</v>
      </c>
      <c r="L189" s="14">
        <v>2</v>
      </c>
      <c r="M189" s="14" t="b">
        <v>0</v>
      </c>
      <c r="N189" s="14" t="s">
        <v>8269</v>
      </c>
      <c r="O189" s="14">
        <v>1</v>
      </c>
      <c r="P189" s="14">
        <v>62.5</v>
      </c>
      <c r="Q189" s="14" t="s">
        <v>8315</v>
      </c>
      <c r="R189" s="14" t="s">
        <v>8316</v>
      </c>
      <c r="S189" s="17">
        <v>41878.911550925928</v>
      </c>
    </row>
    <row r="190" spans="1:19" x14ac:dyDescent="0.35">
      <c r="A190" s="14">
        <v>4022</v>
      </c>
      <c r="B190" s="14" t="s">
        <v>4018</v>
      </c>
      <c r="C190" s="14" t="s">
        <v>8127</v>
      </c>
      <c r="D190" s="15">
        <v>18000</v>
      </c>
      <c r="E190" s="16">
        <v>12521</v>
      </c>
      <c r="F190" s="14" t="s">
        <v>8220</v>
      </c>
      <c r="G190" s="14" t="s">
        <v>8223</v>
      </c>
      <c r="H190" s="14" t="s">
        <v>8245</v>
      </c>
      <c r="I190" s="14">
        <v>1422759240</v>
      </c>
      <c r="J190" s="14">
        <v>1418824867</v>
      </c>
      <c r="K190" s="14" t="b">
        <v>0</v>
      </c>
      <c r="L190" s="14">
        <v>197</v>
      </c>
      <c r="M190" s="14" t="b">
        <v>0</v>
      </c>
      <c r="N190" s="14" t="s">
        <v>8269</v>
      </c>
      <c r="O190" s="14">
        <v>70</v>
      </c>
      <c r="P190" s="14">
        <v>63.56</v>
      </c>
      <c r="Q190" s="14" t="s">
        <v>8315</v>
      </c>
      <c r="R190" s="14" t="s">
        <v>8316</v>
      </c>
      <c r="S190" s="17">
        <v>41990.584108796291</v>
      </c>
    </row>
    <row r="191" spans="1:19" x14ac:dyDescent="0.35">
      <c r="A191" s="14">
        <v>4023</v>
      </c>
      <c r="B191" s="14" t="s">
        <v>4019</v>
      </c>
      <c r="C191" s="14" t="s">
        <v>8128</v>
      </c>
      <c r="D191" s="15">
        <v>7000</v>
      </c>
      <c r="E191" s="16">
        <v>0</v>
      </c>
      <c r="F191" s="14" t="s">
        <v>8220</v>
      </c>
      <c r="G191" s="14" t="s">
        <v>8223</v>
      </c>
      <c r="H191" s="14" t="s">
        <v>8245</v>
      </c>
      <c r="I191" s="14">
        <v>1458860363</v>
      </c>
      <c r="J191" s="14">
        <v>1454975963</v>
      </c>
      <c r="K191" s="14" t="b">
        <v>0</v>
      </c>
      <c r="L191" s="14">
        <v>0</v>
      </c>
      <c r="M191" s="14" t="b">
        <v>0</v>
      </c>
      <c r="N191" s="14" t="s">
        <v>8269</v>
      </c>
      <c r="O191" s="14">
        <v>0</v>
      </c>
      <c r="P191" s="14">
        <v>0</v>
      </c>
      <c r="Q191" s="14" t="s">
        <v>8315</v>
      </c>
      <c r="R191" s="14" t="s">
        <v>8316</v>
      </c>
      <c r="S191" s="17">
        <v>42408.999571759254</v>
      </c>
    </row>
    <row r="192" spans="1:19" x14ac:dyDescent="0.35">
      <c r="A192" s="14">
        <v>4024</v>
      </c>
      <c r="B192" s="14" t="s">
        <v>4020</v>
      </c>
      <c r="C192" s="14" t="s">
        <v>8129</v>
      </c>
      <c r="D192" s="15">
        <v>800</v>
      </c>
      <c r="E192" s="16">
        <v>10</v>
      </c>
      <c r="F192" s="14" t="s">
        <v>8220</v>
      </c>
      <c r="G192" s="14" t="s">
        <v>8223</v>
      </c>
      <c r="H192" s="14" t="s">
        <v>8245</v>
      </c>
      <c r="I192" s="14">
        <v>1441037097</v>
      </c>
      <c r="J192" s="14">
        <v>1438445097</v>
      </c>
      <c r="K192" s="14" t="b">
        <v>0</v>
      </c>
      <c r="L192" s="14">
        <v>1</v>
      </c>
      <c r="M192" s="14" t="b">
        <v>0</v>
      </c>
      <c r="N192" s="14" t="s">
        <v>8269</v>
      </c>
      <c r="O192" s="14">
        <v>1</v>
      </c>
      <c r="P192" s="14">
        <v>10</v>
      </c>
      <c r="Q192" s="14" t="s">
        <v>8315</v>
      </c>
      <c r="R192" s="14" t="s">
        <v>8316</v>
      </c>
      <c r="S192" s="17">
        <v>42217.670104166667</v>
      </c>
    </row>
    <row r="193" spans="1:19" x14ac:dyDescent="0.35">
      <c r="A193" s="14">
        <v>4026</v>
      </c>
      <c r="B193" s="14" t="s">
        <v>4022</v>
      </c>
      <c r="C193" s="14" t="s">
        <v>8131</v>
      </c>
      <c r="D193" s="15">
        <v>4000</v>
      </c>
      <c r="E193" s="16">
        <v>0</v>
      </c>
      <c r="F193" s="14" t="s">
        <v>8220</v>
      </c>
      <c r="G193" s="14" t="s">
        <v>8223</v>
      </c>
      <c r="H193" s="14" t="s">
        <v>8245</v>
      </c>
      <c r="I193" s="14">
        <v>1449247439</v>
      </c>
      <c r="J193" s="14">
        <v>1444059839</v>
      </c>
      <c r="K193" s="14" t="b">
        <v>0</v>
      </c>
      <c r="L193" s="14">
        <v>0</v>
      </c>
      <c r="M193" s="14" t="b">
        <v>0</v>
      </c>
      <c r="N193" s="14" t="s">
        <v>8269</v>
      </c>
      <c r="O193" s="14">
        <v>0</v>
      </c>
      <c r="P193" s="14">
        <v>0</v>
      </c>
      <c r="Q193" s="14" t="s">
        <v>8315</v>
      </c>
      <c r="R193" s="14" t="s">
        <v>8316</v>
      </c>
      <c r="S193" s="17">
        <v>42282.655543981484</v>
      </c>
    </row>
    <row r="194" spans="1:19" x14ac:dyDescent="0.35">
      <c r="A194" s="14">
        <v>4027</v>
      </c>
      <c r="B194" s="14" t="s">
        <v>4023</v>
      </c>
      <c r="C194" s="14" t="s">
        <v>8132</v>
      </c>
      <c r="D194" s="15">
        <v>3000</v>
      </c>
      <c r="E194" s="16">
        <v>215</v>
      </c>
      <c r="F194" s="14" t="s">
        <v>8220</v>
      </c>
      <c r="G194" s="14" t="s">
        <v>8223</v>
      </c>
      <c r="H194" s="14" t="s">
        <v>8245</v>
      </c>
      <c r="I194" s="14">
        <v>1487811600</v>
      </c>
      <c r="J194" s="14">
        <v>1486077481</v>
      </c>
      <c r="K194" s="14" t="b">
        <v>0</v>
      </c>
      <c r="L194" s="14">
        <v>7</v>
      </c>
      <c r="M194" s="14" t="b">
        <v>0</v>
      </c>
      <c r="N194" s="14" t="s">
        <v>8269</v>
      </c>
      <c r="O194" s="14">
        <v>7</v>
      </c>
      <c r="P194" s="14">
        <v>30.71</v>
      </c>
      <c r="Q194" s="14" t="s">
        <v>8315</v>
      </c>
      <c r="R194" s="14" t="s">
        <v>8316</v>
      </c>
      <c r="S194" s="17">
        <v>42768.97084490741</v>
      </c>
    </row>
    <row r="195" spans="1:19" x14ac:dyDescent="0.35">
      <c r="A195" s="14">
        <v>4028</v>
      </c>
      <c r="B195" s="14" t="s">
        <v>4024</v>
      </c>
      <c r="C195" s="14" t="s">
        <v>8133</v>
      </c>
      <c r="D195" s="15">
        <v>2000</v>
      </c>
      <c r="E195" s="16">
        <v>561</v>
      </c>
      <c r="F195" s="14" t="s">
        <v>8220</v>
      </c>
      <c r="G195" s="14" t="s">
        <v>8223</v>
      </c>
      <c r="H195" s="14" t="s">
        <v>8245</v>
      </c>
      <c r="I195" s="14">
        <v>1402007500</v>
      </c>
      <c r="J195" s="14">
        <v>1399415500</v>
      </c>
      <c r="K195" s="14" t="b">
        <v>0</v>
      </c>
      <c r="L195" s="14">
        <v>11</v>
      </c>
      <c r="M195" s="14" t="b">
        <v>0</v>
      </c>
      <c r="N195" s="14" t="s">
        <v>8269</v>
      </c>
      <c r="O195" s="14">
        <v>28</v>
      </c>
      <c r="P195" s="14">
        <v>51</v>
      </c>
      <c r="Q195" s="14" t="s">
        <v>8315</v>
      </c>
      <c r="R195" s="14" t="s">
        <v>8316</v>
      </c>
      <c r="S195" s="17">
        <v>41765.938657407409</v>
      </c>
    </row>
    <row r="196" spans="1:19" x14ac:dyDescent="0.35">
      <c r="A196" s="14">
        <v>4029</v>
      </c>
      <c r="B196" s="14" t="s">
        <v>4025</v>
      </c>
      <c r="C196" s="14" t="s">
        <v>8134</v>
      </c>
      <c r="D196" s="15">
        <v>20000</v>
      </c>
      <c r="E196" s="16">
        <v>0</v>
      </c>
      <c r="F196" s="14" t="s">
        <v>8220</v>
      </c>
      <c r="G196" s="14" t="s">
        <v>8223</v>
      </c>
      <c r="H196" s="14" t="s">
        <v>8245</v>
      </c>
      <c r="I196" s="14">
        <v>1450053370</v>
      </c>
      <c r="J196" s="14">
        <v>1447461370</v>
      </c>
      <c r="K196" s="14" t="b">
        <v>0</v>
      </c>
      <c r="L196" s="14">
        <v>0</v>
      </c>
      <c r="M196" s="14" t="b">
        <v>0</v>
      </c>
      <c r="N196" s="14" t="s">
        <v>8269</v>
      </c>
      <c r="O196" s="14">
        <v>0</v>
      </c>
      <c r="P196" s="14">
        <v>0</v>
      </c>
      <c r="Q196" s="14" t="s">
        <v>8315</v>
      </c>
      <c r="R196" s="14" t="s">
        <v>8316</v>
      </c>
      <c r="S196" s="17">
        <v>42322.025115740747</v>
      </c>
    </row>
    <row r="197" spans="1:19" x14ac:dyDescent="0.35">
      <c r="A197" s="14">
        <v>4030</v>
      </c>
      <c r="B197" s="14" t="s">
        <v>4026</v>
      </c>
      <c r="C197" s="14" t="s">
        <v>8135</v>
      </c>
      <c r="D197" s="15">
        <v>2500</v>
      </c>
      <c r="E197" s="16">
        <v>400</v>
      </c>
      <c r="F197" s="14" t="s">
        <v>8220</v>
      </c>
      <c r="G197" s="14" t="s">
        <v>8223</v>
      </c>
      <c r="H197" s="14" t="s">
        <v>8245</v>
      </c>
      <c r="I197" s="14">
        <v>1454525340</v>
      </c>
      <c r="J197" s="14">
        <v>1452008599</v>
      </c>
      <c r="K197" s="14" t="b">
        <v>0</v>
      </c>
      <c r="L197" s="14">
        <v>6</v>
      </c>
      <c r="M197" s="14" t="b">
        <v>0</v>
      </c>
      <c r="N197" s="14" t="s">
        <v>8269</v>
      </c>
      <c r="O197" s="14">
        <v>16</v>
      </c>
      <c r="P197" s="14">
        <v>66.67</v>
      </c>
      <c r="Q197" s="14" t="s">
        <v>8315</v>
      </c>
      <c r="R197" s="14" t="s">
        <v>8316</v>
      </c>
      <c r="S197" s="17">
        <v>42374.655081018514</v>
      </c>
    </row>
    <row r="198" spans="1:19" x14ac:dyDescent="0.35">
      <c r="A198" s="14">
        <v>4031</v>
      </c>
      <c r="B198" s="14" t="s">
        <v>4027</v>
      </c>
      <c r="C198" s="14" t="s">
        <v>8136</v>
      </c>
      <c r="D198" s="15">
        <v>5000</v>
      </c>
      <c r="E198" s="16">
        <v>0</v>
      </c>
      <c r="F198" s="14" t="s">
        <v>8220</v>
      </c>
      <c r="G198" s="14" t="s">
        <v>8223</v>
      </c>
      <c r="H198" s="14" t="s">
        <v>8245</v>
      </c>
      <c r="I198" s="14">
        <v>1418914964</v>
      </c>
      <c r="J198" s="14">
        <v>1414591364</v>
      </c>
      <c r="K198" s="14" t="b">
        <v>0</v>
      </c>
      <c r="L198" s="14">
        <v>0</v>
      </c>
      <c r="M198" s="14" t="b">
        <v>0</v>
      </c>
      <c r="N198" s="14" t="s">
        <v>8269</v>
      </c>
      <c r="O198" s="14">
        <v>0</v>
      </c>
      <c r="P198" s="14">
        <v>0</v>
      </c>
      <c r="Q198" s="14" t="s">
        <v>8315</v>
      </c>
      <c r="R198" s="14" t="s">
        <v>8316</v>
      </c>
      <c r="S198" s="17">
        <v>41941.585231481484</v>
      </c>
    </row>
    <row r="199" spans="1:19" x14ac:dyDescent="0.35">
      <c r="A199" s="14">
        <v>4032</v>
      </c>
      <c r="B199" s="14" t="s">
        <v>4028</v>
      </c>
      <c r="C199" s="14" t="s">
        <v>8137</v>
      </c>
      <c r="D199" s="15">
        <v>6048</v>
      </c>
      <c r="E199" s="16">
        <v>413</v>
      </c>
      <c r="F199" s="14" t="s">
        <v>8220</v>
      </c>
      <c r="G199" s="14" t="s">
        <v>8223</v>
      </c>
      <c r="H199" s="14" t="s">
        <v>8245</v>
      </c>
      <c r="I199" s="14">
        <v>1450211116</v>
      </c>
      <c r="J199" s="14">
        <v>1445023516</v>
      </c>
      <c r="K199" s="14" t="b">
        <v>0</v>
      </c>
      <c r="L199" s="14">
        <v>7</v>
      </c>
      <c r="M199" s="14" t="b">
        <v>0</v>
      </c>
      <c r="N199" s="14" t="s">
        <v>8269</v>
      </c>
      <c r="O199" s="14">
        <v>7</v>
      </c>
      <c r="P199" s="14">
        <v>59</v>
      </c>
      <c r="Q199" s="14" t="s">
        <v>8315</v>
      </c>
      <c r="R199" s="14" t="s">
        <v>8316</v>
      </c>
      <c r="S199" s="17">
        <v>42293.809212962966</v>
      </c>
    </row>
    <row r="200" spans="1:19" x14ac:dyDescent="0.35">
      <c r="A200" s="14">
        <v>4034</v>
      </c>
      <c r="B200" s="14" t="s">
        <v>4030</v>
      </c>
      <c r="C200" s="14" t="s">
        <v>8139</v>
      </c>
      <c r="D200" s="15">
        <v>13500</v>
      </c>
      <c r="E200" s="16">
        <v>200</v>
      </c>
      <c r="F200" s="14" t="s">
        <v>8220</v>
      </c>
      <c r="G200" s="14" t="s">
        <v>8223</v>
      </c>
      <c r="H200" s="14" t="s">
        <v>8245</v>
      </c>
      <c r="I200" s="14">
        <v>1428097450</v>
      </c>
      <c r="J200" s="14">
        <v>1425509050</v>
      </c>
      <c r="K200" s="14" t="b">
        <v>0</v>
      </c>
      <c r="L200" s="14">
        <v>2</v>
      </c>
      <c r="M200" s="14" t="b">
        <v>0</v>
      </c>
      <c r="N200" s="14" t="s">
        <v>8269</v>
      </c>
      <c r="O200" s="14">
        <v>1</v>
      </c>
      <c r="P200" s="14">
        <v>100</v>
      </c>
      <c r="Q200" s="14" t="s">
        <v>8315</v>
      </c>
      <c r="R200" s="14" t="s">
        <v>8316</v>
      </c>
      <c r="S200" s="17">
        <v>42067.947337962964</v>
      </c>
    </row>
    <row r="201" spans="1:19" x14ac:dyDescent="0.35">
      <c r="A201" s="14">
        <v>4035</v>
      </c>
      <c r="B201" s="14" t="s">
        <v>4031</v>
      </c>
      <c r="C201" s="14" t="s">
        <v>8140</v>
      </c>
      <c r="D201" s="15">
        <v>10000</v>
      </c>
      <c r="E201" s="16">
        <v>3685</v>
      </c>
      <c r="F201" s="14" t="s">
        <v>8220</v>
      </c>
      <c r="G201" s="14" t="s">
        <v>8223</v>
      </c>
      <c r="H201" s="14" t="s">
        <v>8245</v>
      </c>
      <c r="I201" s="14">
        <v>1413925887</v>
      </c>
      <c r="J201" s="14">
        <v>1411333887</v>
      </c>
      <c r="K201" s="14" t="b">
        <v>0</v>
      </c>
      <c r="L201" s="14">
        <v>25</v>
      </c>
      <c r="M201" s="14" t="b">
        <v>0</v>
      </c>
      <c r="N201" s="14" t="s">
        <v>8269</v>
      </c>
      <c r="O201" s="14">
        <v>37</v>
      </c>
      <c r="P201" s="14">
        <v>147.4</v>
      </c>
      <c r="Q201" s="14" t="s">
        <v>8315</v>
      </c>
      <c r="R201" s="14" t="s">
        <v>8316</v>
      </c>
      <c r="S201" s="17">
        <v>41903.882951388885</v>
      </c>
    </row>
    <row r="202" spans="1:19" x14ac:dyDescent="0.35">
      <c r="A202" s="14">
        <v>4036</v>
      </c>
      <c r="B202" s="14" t="s">
        <v>4032</v>
      </c>
      <c r="C202" s="14" t="s">
        <v>7438</v>
      </c>
      <c r="D202" s="15">
        <v>6000</v>
      </c>
      <c r="E202" s="16">
        <v>2823</v>
      </c>
      <c r="F202" s="14" t="s">
        <v>8220</v>
      </c>
      <c r="G202" s="14" t="s">
        <v>8223</v>
      </c>
      <c r="H202" s="14" t="s">
        <v>8245</v>
      </c>
      <c r="I202" s="14">
        <v>1404253800</v>
      </c>
      <c r="J202" s="14">
        <v>1402784964</v>
      </c>
      <c r="K202" s="14" t="b">
        <v>0</v>
      </c>
      <c r="L202" s="14">
        <v>17</v>
      </c>
      <c r="M202" s="14" t="b">
        <v>0</v>
      </c>
      <c r="N202" s="14" t="s">
        <v>8269</v>
      </c>
      <c r="O202" s="14">
        <v>47</v>
      </c>
      <c r="P202" s="14">
        <v>166.06</v>
      </c>
      <c r="Q202" s="14" t="s">
        <v>8315</v>
      </c>
      <c r="R202" s="14" t="s">
        <v>8316</v>
      </c>
      <c r="S202" s="17">
        <v>41804.937083333331</v>
      </c>
    </row>
    <row r="203" spans="1:19" x14ac:dyDescent="0.35">
      <c r="A203" s="14">
        <v>4037</v>
      </c>
      <c r="B203" s="14" t="s">
        <v>4033</v>
      </c>
      <c r="C203" s="14" t="s">
        <v>8141</v>
      </c>
      <c r="D203" s="15">
        <v>700</v>
      </c>
      <c r="E203" s="16">
        <v>80</v>
      </c>
      <c r="F203" s="14" t="s">
        <v>8220</v>
      </c>
      <c r="G203" s="14" t="s">
        <v>8223</v>
      </c>
      <c r="H203" s="14" t="s">
        <v>8245</v>
      </c>
      <c r="I203" s="14">
        <v>1464099900</v>
      </c>
      <c r="J203" s="14">
        <v>1462585315</v>
      </c>
      <c r="K203" s="14" t="b">
        <v>0</v>
      </c>
      <c r="L203" s="14">
        <v>2</v>
      </c>
      <c r="M203" s="14" t="b">
        <v>0</v>
      </c>
      <c r="N203" s="14" t="s">
        <v>8269</v>
      </c>
      <c r="O203" s="14">
        <v>11</v>
      </c>
      <c r="P203" s="14">
        <v>40</v>
      </c>
      <c r="Q203" s="14" t="s">
        <v>8315</v>
      </c>
      <c r="R203" s="14" t="s">
        <v>8316</v>
      </c>
      <c r="S203" s="17">
        <v>42497.070775462969</v>
      </c>
    </row>
    <row r="204" spans="1:19" x14ac:dyDescent="0.35">
      <c r="A204" s="14">
        <v>4038</v>
      </c>
      <c r="B204" s="14" t="s">
        <v>4034</v>
      </c>
      <c r="C204" s="14" t="s">
        <v>8142</v>
      </c>
      <c r="D204" s="15">
        <v>2500</v>
      </c>
      <c r="E204" s="16">
        <v>301</v>
      </c>
      <c r="F204" s="14" t="s">
        <v>8220</v>
      </c>
      <c r="G204" s="14" t="s">
        <v>8223</v>
      </c>
      <c r="H204" s="14" t="s">
        <v>8245</v>
      </c>
      <c r="I204" s="14">
        <v>1413573010</v>
      </c>
      <c r="J204" s="14">
        <v>1408389010</v>
      </c>
      <c r="K204" s="14" t="b">
        <v>0</v>
      </c>
      <c r="L204" s="14">
        <v>4</v>
      </c>
      <c r="M204" s="14" t="b">
        <v>0</v>
      </c>
      <c r="N204" s="14" t="s">
        <v>8269</v>
      </c>
      <c r="O204" s="14">
        <v>12</v>
      </c>
      <c r="P204" s="14">
        <v>75.25</v>
      </c>
      <c r="Q204" s="14" t="s">
        <v>8315</v>
      </c>
      <c r="R204" s="14" t="s">
        <v>8316</v>
      </c>
      <c r="S204" s="17">
        <v>41869.798726851855</v>
      </c>
    </row>
    <row r="205" spans="1:19" x14ac:dyDescent="0.35">
      <c r="A205" s="14">
        <v>4039</v>
      </c>
      <c r="B205" s="14" t="s">
        <v>4035</v>
      </c>
      <c r="C205" s="14" t="s">
        <v>8143</v>
      </c>
      <c r="D205" s="15">
        <v>500</v>
      </c>
      <c r="E205" s="16">
        <v>300</v>
      </c>
      <c r="F205" s="14" t="s">
        <v>8220</v>
      </c>
      <c r="G205" s="14" t="s">
        <v>8223</v>
      </c>
      <c r="H205" s="14" t="s">
        <v>8245</v>
      </c>
      <c r="I205" s="14">
        <v>1448949540</v>
      </c>
      <c r="J205" s="14">
        <v>1446048367</v>
      </c>
      <c r="K205" s="14" t="b">
        <v>0</v>
      </c>
      <c r="L205" s="14">
        <v>5</v>
      </c>
      <c r="M205" s="14" t="b">
        <v>0</v>
      </c>
      <c r="N205" s="14" t="s">
        <v>8269</v>
      </c>
      <c r="O205" s="14">
        <v>60</v>
      </c>
      <c r="P205" s="14">
        <v>60</v>
      </c>
      <c r="Q205" s="14" t="s">
        <v>8315</v>
      </c>
      <c r="R205" s="14" t="s">
        <v>8316</v>
      </c>
      <c r="S205" s="17">
        <v>42305.670914351853</v>
      </c>
    </row>
    <row r="206" spans="1:19" x14ac:dyDescent="0.35">
      <c r="A206" s="14">
        <v>4040</v>
      </c>
      <c r="B206" s="14" t="s">
        <v>4036</v>
      </c>
      <c r="C206" s="14" t="s">
        <v>8144</v>
      </c>
      <c r="D206" s="15">
        <v>8000</v>
      </c>
      <c r="E206" s="16">
        <v>2500</v>
      </c>
      <c r="F206" s="14" t="s">
        <v>8220</v>
      </c>
      <c r="G206" s="14" t="s">
        <v>8223</v>
      </c>
      <c r="H206" s="14" t="s">
        <v>8245</v>
      </c>
      <c r="I206" s="14">
        <v>1437188400</v>
      </c>
      <c r="J206" s="14">
        <v>1432100004</v>
      </c>
      <c r="K206" s="14" t="b">
        <v>0</v>
      </c>
      <c r="L206" s="14">
        <v>2</v>
      </c>
      <c r="M206" s="14" t="b">
        <v>0</v>
      </c>
      <c r="N206" s="14" t="s">
        <v>8269</v>
      </c>
      <c r="O206" s="14">
        <v>31</v>
      </c>
      <c r="P206" s="14">
        <v>1250</v>
      </c>
      <c r="Q206" s="14" t="s">
        <v>8315</v>
      </c>
      <c r="R206" s="14" t="s">
        <v>8316</v>
      </c>
      <c r="S206" s="17">
        <v>42144.231527777782</v>
      </c>
    </row>
    <row r="207" spans="1:19" x14ac:dyDescent="0.35">
      <c r="A207" s="14">
        <v>4042</v>
      </c>
      <c r="B207" s="14" t="s">
        <v>4038</v>
      </c>
      <c r="C207" s="14" t="s">
        <v>8146</v>
      </c>
      <c r="D207" s="15">
        <v>10000</v>
      </c>
      <c r="E207" s="16">
        <v>21</v>
      </c>
      <c r="F207" s="14" t="s">
        <v>8220</v>
      </c>
      <c r="G207" s="14" t="s">
        <v>8223</v>
      </c>
      <c r="H207" s="14" t="s">
        <v>8245</v>
      </c>
      <c r="I207" s="14">
        <v>1421781360</v>
      </c>
      <c r="J207" s="14">
        <v>1419213664</v>
      </c>
      <c r="K207" s="14" t="b">
        <v>0</v>
      </c>
      <c r="L207" s="14">
        <v>3</v>
      </c>
      <c r="M207" s="14" t="b">
        <v>0</v>
      </c>
      <c r="N207" s="14" t="s">
        <v>8269</v>
      </c>
      <c r="O207" s="14">
        <v>0</v>
      </c>
      <c r="P207" s="14">
        <v>7</v>
      </c>
      <c r="Q207" s="14" t="s">
        <v>8315</v>
      </c>
      <c r="R207" s="14" t="s">
        <v>8316</v>
      </c>
      <c r="S207" s="17">
        <v>41995.084074074075</v>
      </c>
    </row>
    <row r="208" spans="1:19" x14ac:dyDescent="0.35">
      <c r="A208" s="14">
        <v>4044</v>
      </c>
      <c r="B208" s="14" t="s">
        <v>4040</v>
      </c>
      <c r="C208" s="14" t="s">
        <v>8148</v>
      </c>
      <c r="D208" s="15">
        <v>600</v>
      </c>
      <c r="E208" s="16">
        <v>225</v>
      </c>
      <c r="F208" s="14" t="s">
        <v>8220</v>
      </c>
      <c r="G208" s="14" t="s">
        <v>8223</v>
      </c>
      <c r="H208" s="14" t="s">
        <v>8245</v>
      </c>
      <c r="I208" s="14">
        <v>1428642000</v>
      </c>
      <c r="J208" s="14">
        <v>1426050982</v>
      </c>
      <c r="K208" s="14" t="b">
        <v>0</v>
      </c>
      <c r="L208" s="14">
        <v>4</v>
      </c>
      <c r="M208" s="14" t="b">
        <v>0</v>
      </c>
      <c r="N208" s="14" t="s">
        <v>8269</v>
      </c>
      <c r="O208" s="14">
        <v>38</v>
      </c>
      <c r="P208" s="14">
        <v>56.25</v>
      </c>
      <c r="Q208" s="14" t="s">
        <v>8315</v>
      </c>
      <c r="R208" s="14" t="s">
        <v>8316</v>
      </c>
      <c r="S208" s="17">
        <v>42074.219699074078</v>
      </c>
    </row>
    <row r="209" spans="1:19" x14ac:dyDescent="0.35">
      <c r="A209" s="14">
        <v>4046</v>
      </c>
      <c r="B209" s="14" t="s">
        <v>4042</v>
      </c>
      <c r="C209" s="14" t="s">
        <v>8150</v>
      </c>
      <c r="D209" s="15">
        <v>5600</v>
      </c>
      <c r="E209" s="16">
        <v>460</v>
      </c>
      <c r="F209" s="14" t="s">
        <v>8220</v>
      </c>
      <c r="G209" s="14" t="s">
        <v>8223</v>
      </c>
      <c r="H209" s="14" t="s">
        <v>8245</v>
      </c>
      <c r="I209" s="14">
        <v>1413992210</v>
      </c>
      <c r="J209" s="14">
        <v>1411400210</v>
      </c>
      <c r="K209" s="14" t="b">
        <v>0</v>
      </c>
      <c r="L209" s="14">
        <v>12</v>
      </c>
      <c r="M209" s="14" t="b">
        <v>0</v>
      </c>
      <c r="N209" s="14" t="s">
        <v>8269</v>
      </c>
      <c r="O209" s="14">
        <v>8</v>
      </c>
      <c r="P209" s="14">
        <v>38.33</v>
      </c>
      <c r="Q209" s="14" t="s">
        <v>8315</v>
      </c>
      <c r="R209" s="14" t="s">
        <v>8316</v>
      </c>
      <c r="S209" s="17">
        <v>41904.650578703702</v>
      </c>
    </row>
    <row r="210" spans="1:19" x14ac:dyDescent="0.35">
      <c r="A210" s="14">
        <v>4047</v>
      </c>
      <c r="B210" s="14" t="s">
        <v>4043</v>
      </c>
      <c r="C210" s="14" t="s">
        <v>8151</v>
      </c>
      <c r="D210" s="15">
        <v>5000</v>
      </c>
      <c r="E210" s="16">
        <v>110</v>
      </c>
      <c r="F210" s="14" t="s">
        <v>8220</v>
      </c>
      <c r="G210" s="14" t="s">
        <v>8223</v>
      </c>
      <c r="H210" s="14" t="s">
        <v>8245</v>
      </c>
      <c r="I210" s="14">
        <v>1420938000</v>
      </c>
      <c r="J210" s="14">
        <v>1418862743</v>
      </c>
      <c r="K210" s="14" t="b">
        <v>0</v>
      </c>
      <c r="L210" s="14">
        <v>4</v>
      </c>
      <c r="M210" s="14" t="b">
        <v>0</v>
      </c>
      <c r="N210" s="14" t="s">
        <v>8269</v>
      </c>
      <c r="O210" s="14">
        <v>2</v>
      </c>
      <c r="P210" s="14">
        <v>27.5</v>
      </c>
      <c r="Q210" s="14" t="s">
        <v>8315</v>
      </c>
      <c r="R210" s="14" t="s">
        <v>8316</v>
      </c>
      <c r="S210" s="17">
        <v>41991.022488425922</v>
      </c>
    </row>
    <row r="211" spans="1:19" x14ac:dyDescent="0.35">
      <c r="A211" s="14">
        <v>4049</v>
      </c>
      <c r="B211" s="14" t="s">
        <v>4045</v>
      </c>
      <c r="C211" s="14" t="s">
        <v>8153</v>
      </c>
      <c r="D211" s="15">
        <v>20000</v>
      </c>
      <c r="E211" s="16">
        <v>16</v>
      </c>
      <c r="F211" s="14" t="s">
        <v>8220</v>
      </c>
      <c r="G211" s="14" t="s">
        <v>8223</v>
      </c>
      <c r="H211" s="14" t="s">
        <v>8245</v>
      </c>
      <c r="I211" s="14">
        <v>1436914815</v>
      </c>
      <c r="J211" s="14">
        <v>1434322815</v>
      </c>
      <c r="K211" s="14" t="b">
        <v>0</v>
      </c>
      <c r="L211" s="14">
        <v>1</v>
      </c>
      <c r="M211" s="14" t="b">
        <v>0</v>
      </c>
      <c r="N211" s="14" t="s">
        <v>8269</v>
      </c>
      <c r="O211" s="14">
        <v>0</v>
      </c>
      <c r="P211" s="14">
        <v>16</v>
      </c>
      <c r="Q211" s="14" t="s">
        <v>8315</v>
      </c>
      <c r="R211" s="14" t="s">
        <v>8316</v>
      </c>
      <c r="S211" s="17">
        <v>42169.958506944444</v>
      </c>
    </row>
    <row r="212" spans="1:19" x14ac:dyDescent="0.35">
      <c r="A212" s="14">
        <v>4050</v>
      </c>
      <c r="B212" s="14" t="s">
        <v>4046</v>
      </c>
      <c r="C212" s="14" t="s">
        <v>8154</v>
      </c>
      <c r="D212" s="15">
        <v>1500</v>
      </c>
      <c r="E212" s="16">
        <v>1</v>
      </c>
      <c r="F212" s="14" t="s">
        <v>8220</v>
      </c>
      <c r="G212" s="14" t="s">
        <v>8223</v>
      </c>
      <c r="H212" s="14" t="s">
        <v>8245</v>
      </c>
      <c r="I212" s="14">
        <v>1414077391</v>
      </c>
      <c r="J212" s="14">
        <v>1411485391</v>
      </c>
      <c r="K212" s="14" t="b">
        <v>0</v>
      </c>
      <c r="L212" s="14">
        <v>1</v>
      </c>
      <c r="M212" s="14" t="b">
        <v>0</v>
      </c>
      <c r="N212" s="14" t="s">
        <v>8269</v>
      </c>
      <c r="O212" s="14">
        <v>0</v>
      </c>
      <c r="P212" s="14">
        <v>1</v>
      </c>
      <c r="Q212" s="14" t="s">
        <v>8315</v>
      </c>
      <c r="R212" s="14" t="s">
        <v>8316</v>
      </c>
      <c r="S212" s="17">
        <v>41905.636469907404</v>
      </c>
    </row>
    <row r="213" spans="1:19" x14ac:dyDescent="0.35">
      <c r="A213" s="14">
        <v>4051</v>
      </c>
      <c r="B213" s="14" t="s">
        <v>4047</v>
      </c>
      <c r="C213" s="14" t="s">
        <v>8155</v>
      </c>
      <c r="D213" s="15">
        <v>500</v>
      </c>
      <c r="E213" s="16">
        <v>0</v>
      </c>
      <c r="F213" s="14" t="s">
        <v>8220</v>
      </c>
      <c r="G213" s="14" t="s">
        <v>8223</v>
      </c>
      <c r="H213" s="14" t="s">
        <v>8245</v>
      </c>
      <c r="I213" s="14">
        <v>1399618380</v>
      </c>
      <c r="J213" s="14">
        <v>1399058797</v>
      </c>
      <c r="K213" s="14" t="b">
        <v>0</v>
      </c>
      <c r="L213" s="14">
        <v>0</v>
      </c>
      <c r="M213" s="14" t="b">
        <v>0</v>
      </c>
      <c r="N213" s="14" t="s">
        <v>8269</v>
      </c>
      <c r="O213" s="14">
        <v>0</v>
      </c>
      <c r="P213" s="14">
        <v>0</v>
      </c>
      <c r="Q213" s="14" t="s">
        <v>8315</v>
      </c>
      <c r="R213" s="14" t="s">
        <v>8316</v>
      </c>
      <c r="S213" s="17">
        <v>41761.810150462967</v>
      </c>
    </row>
    <row r="214" spans="1:19" x14ac:dyDescent="0.35">
      <c r="A214" s="14">
        <v>4052</v>
      </c>
      <c r="B214" s="14" t="s">
        <v>4048</v>
      </c>
      <c r="C214" s="14" t="s">
        <v>8156</v>
      </c>
      <c r="D214" s="15">
        <v>3000</v>
      </c>
      <c r="E214" s="16">
        <v>1126</v>
      </c>
      <c r="F214" s="14" t="s">
        <v>8220</v>
      </c>
      <c r="G214" s="14" t="s">
        <v>8223</v>
      </c>
      <c r="H214" s="14" t="s">
        <v>8245</v>
      </c>
      <c r="I214" s="14">
        <v>1413234316</v>
      </c>
      <c r="J214" s="14">
        <v>1408050316</v>
      </c>
      <c r="K214" s="14" t="b">
        <v>0</v>
      </c>
      <c r="L214" s="14">
        <v>13</v>
      </c>
      <c r="M214" s="14" t="b">
        <v>0</v>
      </c>
      <c r="N214" s="14" t="s">
        <v>8269</v>
      </c>
      <c r="O214" s="14">
        <v>38</v>
      </c>
      <c r="P214" s="14">
        <v>86.62</v>
      </c>
      <c r="Q214" s="14" t="s">
        <v>8315</v>
      </c>
      <c r="R214" s="14" t="s">
        <v>8316</v>
      </c>
      <c r="S214" s="17">
        <v>41865.878657407404</v>
      </c>
    </row>
    <row r="215" spans="1:19" x14ac:dyDescent="0.35">
      <c r="A215" s="14">
        <v>4054</v>
      </c>
      <c r="B215" s="14" t="s">
        <v>4050</v>
      </c>
      <c r="C215" s="14" t="s">
        <v>8158</v>
      </c>
      <c r="D215" s="15">
        <v>8880</v>
      </c>
      <c r="E215" s="16">
        <v>0</v>
      </c>
      <c r="F215" s="14" t="s">
        <v>8220</v>
      </c>
      <c r="G215" s="14" t="s">
        <v>8223</v>
      </c>
      <c r="H215" s="14" t="s">
        <v>8245</v>
      </c>
      <c r="I215" s="14">
        <v>1475294400</v>
      </c>
      <c r="J215" s="14">
        <v>1472674285</v>
      </c>
      <c r="K215" s="14" t="b">
        <v>0</v>
      </c>
      <c r="L215" s="14">
        <v>0</v>
      </c>
      <c r="M215" s="14" t="b">
        <v>0</v>
      </c>
      <c r="N215" s="14" t="s">
        <v>8269</v>
      </c>
      <c r="O215" s="14">
        <v>0</v>
      </c>
      <c r="P215" s="14">
        <v>0</v>
      </c>
      <c r="Q215" s="14" t="s">
        <v>8315</v>
      </c>
      <c r="R215" s="14" t="s">
        <v>8316</v>
      </c>
      <c r="S215" s="17">
        <v>42613.841261574074</v>
      </c>
    </row>
    <row r="216" spans="1:19" x14ac:dyDescent="0.35">
      <c r="A216" s="14">
        <v>4056</v>
      </c>
      <c r="B216" s="14" t="s">
        <v>4052</v>
      </c>
      <c r="C216" s="14" t="s">
        <v>8160</v>
      </c>
      <c r="D216" s="15">
        <v>1500</v>
      </c>
      <c r="E216" s="16">
        <v>795</v>
      </c>
      <c r="F216" s="14" t="s">
        <v>8220</v>
      </c>
      <c r="G216" s="14" t="s">
        <v>8223</v>
      </c>
      <c r="H216" s="14" t="s">
        <v>8245</v>
      </c>
      <c r="I216" s="14">
        <v>1467575940</v>
      </c>
      <c r="J216" s="14">
        <v>1465856639</v>
      </c>
      <c r="K216" s="14" t="b">
        <v>0</v>
      </c>
      <c r="L216" s="14">
        <v>9</v>
      </c>
      <c r="M216" s="14" t="b">
        <v>0</v>
      </c>
      <c r="N216" s="14" t="s">
        <v>8269</v>
      </c>
      <c r="O216" s="14">
        <v>53</v>
      </c>
      <c r="P216" s="14">
        <v>88.33</v>
      </c>
      <c r="Q216" s="14" t="s">
        <v>8315</v>
      </c>
      <c r="R216" s="14" t="s">
        <v>8316</v>
      </c>
      <c r="S216" s="17">
        <v>42534.933321759265</v>
      </c>
    </row>
    <row r="217" spans="1:19" x14ac:dyDescent="0.35">
      <c r="A217" s="14">
        <v>4058</v>
      </c>
      <c r="B217" s="14" t="s">
        <v>4054</v>
      </c>
      <c r="C217" s="14" t="s">
        <v>8162</v>
      </c>
      <c r="D217" s="15">
        <v>3750</v>
      </c>
      <c r="E217" s="16">
        <v>95</v>
      </c>
      <c r="F217" s="14" t="s">
        <v>8220</v>
      </c>
      <c r="G217" s="14" t="s">
        <v>8223</v>
      </c>
      <c r="H217" s="14" t="s">
        <v>8245</v>
      </c>
      <c r="I217" s="14">
        <v>1459483140</v>
      </c>
      <c r="J217" s="14">
        <v>1458178044</v>
      </c>
      <c r="K217" s="14" t="b">
        <v>0</v>
      </c>
      <c r="L217" s="14">
        <v>4</v>
      </c>
      <c r="M217" s="14" t="b">
        <v>0</v>
      </c>
      <c r="N217" s="14" t="s">
        <v>8269</v>
      </c>
      <c r="O217" s="14">
        <v>3</v>
      </c>
      <c r="P217" s="14">
        <v>23.75</v>
      </c>
      <c r="Q217" s="14" t="s">
        <v>8315</v>
      </c>
      <c r="R217" s="14" t="s">
        <v>8316</v>
      </c>
      <c r="S217" s="17">
        <v>42446.060694444444</v>
      </c>
    </row>
    <row r="218" spans="1:19" x14ac:dyDescent="0.35">
      <c r="A218" s="14">
        <v>4061</v>
      </c>
      <c r="B218" s="14" t="s">
        <v>4057</v>
      </c>
      <c r="C218" s="14" t="s">
        <v>8165</v>
      </c>
      <c r="D218" s="15">
        <v>525</v>
      </c>
      <c r="E218" s="16">
        <v>0</v>
      </c>
      <c r="F218" s="14" t="s">
        <v>8220</v>
      </c>
      <c r="G218" s="14" t="s">
        <v>8223</v>
      </c>
      <c r="H218" s="14" t="s">
        <v>8245</v>
      </c>
      <c r="I218" s="14">
        <v>1461205423</v>
      </c>
      <c r="J218" s="14">
        <v>1456025023</v>
      </c>
      <c r="K218" s="14" t="b">
        <v>0</v>
      </c>
      <c r="L218" s="14">
        <v>0</v>
      </c>
      <c r="M218" s="14" t="b">
        <v>0</v>
      </c>
      <c r="N218" s="14" t="s">
        <v>8269</v>
      </c>
      <c r="O218" s="14">
        <v>0</v>
      </c>
      <c r="P218" s="14">
        <v>0</v>
      </c>
      <c r="Q218" s="14" t="s">
        <v>8315</v>
      </c>
      <c r="R218" s="14" t="s">
        <v>8316</v>
      </c>
      <c r="S218" s="17">
        <v>42421.141469907408</v>
      </c>
    </row>
    <row r="219" spans="1:19" x14ac:dyDescent="0.35">
      <c r="A219" s="14">
        <v>4062</v>
      </c>
      <c r="B219" s="14" t="s">
        <v>4058</v>
      </c>
      <c r="C219" s="14" t="s">
        <v>8166</v>
      </c>
      <c r="D219" s="15">
        <v>20000</v>
      </c>
      <c r="E219" s="16">
        <v>490</v>
      </c>
      <c r="F219" s="14" t="s">
        <v>8220</v>
      </c>
      <c r="G219" s="14" t="s">
        <v>8223</v>
      </c>
      <c r="H219" s="14" t="s">
        <v>8245</v>
      </c>
      <c r="I219" s="14">
        <v>1467481468</v>
      </c>
      <c r="J219" s="14">
        <v>1464889468</v>
      </c>
      <c r="K219" s="14" t="b">
        <v>0</v>
      </c>
      <c r="L219" s="14">
        <v>3</v>
      </c>
      <c r="M219" s="14" t="b">
        <v>0</v>
      </c>
      <c r="N219" s="14" t="s">
        <v>8269</v>
      </c>
      <c r="O219" s="14">
        <v>2</v>
      </c>
      <c r="P219" s="14">
        <v>163.33000000000001</v>
      </c>
      <c r="Q219" s="14" t="s">
        <v>8315</v>
      </c>
      <c r="R219" s="14" t="s">
        <v>8316</v>
      </c>
      <c r="S219" s="17">
        <v>42523.739212962959</v>
      </c>
    </row>
    <row r="220" spans="1:19" x14ac:dyDescent="0.35">
      <c r="A220" s="14">
        <v>4065</v>
      </c>
      <c r="B220" s="14" t="s">
        <v>4061</v>
      </c>
      <c r="C220" s="14" t="s">
        <v>8169</v>
      </c>
      <c r="D220" s="15">
        <v>4000</v>
      </c>
      <c r="E220" s="16">
        <v>27</v>
      </c>
      <c r="F220" s="14" t="s">
        <v>8220</v>
      </c>
      <c r="G220" s="14" t="s">
        <v>8223</v>
      </c>
      <c r="H220" s="14" t="s">
        <v>8245</v>
      </c>
      <c r="I220" s="14">
        <v>1407883811</v>
      </c>
      <c r="J220" s="14">
        <v>1405291811</v>
      </c>
      <c r="K220" s="14" t="b">
        <v>0</v>
      </c>
      <c r="L220" s="14">
        <v>4</v>
      </c>
      <c r="M220" s="14" t="b">
        <v>0</v>
      </c>
      <c r="N220" s="14" t="s">
        <v>8269</v>
      </c>
      <c r="O220" s="14">
        <v>1</v>
      </c>
      <c r="P220" s="14">
        <v>6.75</v>
      </c>
      <c r="Q220" s="14" t="s">
        <v>8315</v>
      </c>
      <c r="R220" s="14" t="s">
        <v>8316</v>
      </c>
      <c r="S220" s="17">
        <v>41833.951516203706</v>
      </c>
    </row>
    <row r="221" spans="1:19" x14ac:dyDescent="0.35">
      <c r="A221" s="14">
        <v>4066</v>
      </c>
      <c r="B221" s="14" t="s">
        <v>4062</v>
      </c>
      <c r="C221" s="14" t="s">
        <v>8170</v>
      </c>
      <c r="D221" s="15">
        <v>15000</v>
      </c>
      <c r="E221" s="16">
        <v>25</v>
      </c>
      <c r="F221" s="14" t="s">
        <v>8220</v>
      </c>
      <c r="G221" s="14" t="s">
        <v>8223</v>
      </c>
      <c r="H221" s="14" t="s">
        <v>8245</v>
      </c>
      <c r="I221" s="14">
        <v>1463619388</v>
      </c>
      <c r="J221" s="14">
        <v>1461027388</v>
      </c>
      <c r="K221" s="14" t="b">
        <v>0</v>
      </c>
      <c r="L221" s="14">
        <v>1</v>
      </c>
      <c r="M221" s="14" t="b">
        <v>0</v>
      </c>
      <c r="N221" s="14" t="s">
        <v>8269</v>
      </c>
      <c r="O221" s="14">
        <v>0</v>
      </c>
      <c r="P221" s="14">
        <v>25</v>
      </c>
      <c r="Q221" s="14" t="s">
        <v>8315</v>
      </c>
      <c r="R221" s="14" t="s">
        <v>8316</v>
      </c>
      <c r="S221" s="17">
        <v>42479.039212962962</v>
      </c>
    </row>
    <row r="222" spans="1:19" x14ac:dyDescent="0.35">
      <c r="A222" s="14">
        <v>4067</v>
      </c>
      <c r="B222" s="14" t="s">
        <v>4063</v>
      </c>
      <c r="C222" s="14" t="s">
        <v>7998</v>
      </c>
      <c r="D222" s="15">
        <v>5000</v>
      </c>
      <c r="E222" s="16">
        <v>3045</v>
      </c>
      <c r="F222" s="14" t="s">
        <v>8220</v>
      </c>
      <c r="G222" s="14" t="s">
        <v>8223</v>
      </c>
      <c r="H222" s="14" t="s">
        <v>8245</v>
      </c>
      <c r="I222" s="14">
        <v>1443408550</v>
      </c>
      <c r="J222" s="14">
        <v>1439952550</v>
      </c>
      <c r="K222" s="14" t="b">
        <v>0</v>
      </c>
      <c r="L222" s="14">
        <v>17</v>
      </c>
      <c r="M222" s="14" t="b">
        <v>0</v>
      </c>
      <c r="N222" s="14" t="s">
        <v>8269</v>
      </c>
      <c r="O222" s="14">
        <v>61</v>
      </c>
      <c r="P222" s="14">
        <v>179.12</v>
      </c>
      <c r="Q222" s="14" t="s">
        <v>8315</v>
      </c>
      <c r="R222" s="14" t="s">
        <v>8316</v>
      </c>
      <c r="S222" s="17">
        <v>42235.117476851854</v>
      </c>
    </row>
    <row r="223" spans="1:19" x14ac:dyDescent="0.35">
      <c r="A223" s="14">
        <v>4068</v>
      </c>
      <c r="B223" s="14" t="s">
        <v>4064</v>
      </c>
      <c r="C223" s="14" t="s">
        <v>8171</v>
      </c>
      <c r="D223" s="15">
        <v>3495</v>
      </c>
      <c r="E223" s="16">
        <v>34.950000000000003</v>
      </c>
      <c r="F223" s="14" t="s">
        <v>8220</v>
      </c>
      <c r="G223" s="14" t="s">
        <v>8223</v>
      </c>
      <c r="H223" s="14" t="s">
        <v>8245</v>
      </c>
      <c r="I223" s="14">
        <v>1484348700</v>
      </c>
      <c r="J223" s="14">
        <v>1481756855</v>
      </c>
      <c r="K223" s="14" t="b">
        <v>0</v>
      </c>
      <c r="L223" s="14">
        <v>1</v>
      </c>
      <c r="M223" s="14" t="b">
        <v>0</v>
      </c>
      <c r="N223" s="14" t="s">
        <v>8269</v>
      </c>
      <c r="O223" s="14">
        <v>1</v>
      </c>
      <c r="P223" s="14">
        <v>34.950000000000003</v>
      </c>
      <c r="Q223" s="14" t="s">
        <v>8315</v>
      </c>
      <c r="R223" s="14" t="s">
        <v>8316</v>
      </c>
      <c r="S223" s="17">
        <v>42718.963599537034</v>
      </c>
    </row>
    <row r="224" spans="1:19" x14ac:dyDescent="0.35">
      <c r="A224" s="14">
        <v>4070</v>
      </c>
      <c r="B224" s="14" t="s">
        <v>4066</v>
      </c>
      <c r="C224" s="14" t="s">
        <v>8173</v>
      </c>
      <c r="D224" s="15">
        <v>1000</v>
      </c>
      <c r="E224" s="16">
        <v>165</v>
      </c>
      <c r="F224" s="14" t="s">
        <v>8220</v>
      </c>
      <c r="G224" s="14" t="s">
        <v>8223</v>
      </c>
      <c r="H224" s="14" t="s">
        <v>8245</v>
      </c>
      <c r="I224" s="14">
        <v>1425178800</v>
      </c>
      <c r="J224" s="14">
        <v>1422374420</v>
      </c>
      <c r="K224" s="14" t="b">
        <v>0</v>
      </c>
      <c r="L224" s="14">
        <v>6</v>
      </c>
      <c r="M224" s="14" t="b">
        <v>0</v>
      </c>
      <c r="N224" s="14" t="s">
        <v>8269</v>
      </c>
      <c r="O224" s="14">
        <v>17</v>
      </c>
      <c r="P224" s="14">
        <v>27.5</v>
      </c>
      <c r="Q224" s="14" t="s">
        <v>8315</v>
      </c>
      <c r="R224" s="14" t="s">
        <v>8316</v>
      </c>
      <c r="S224" s="17">
        <v>42031.666898148149</v>
      </c>
    </row>
    <row r="225" spans="1:19" x14ac:dyDescent="0.35">
      <c r="A225" s="14">
        <v>4073</v>
      </c>
      <c r="B225" s="14" t="s">
        <v>4069</v>
      </c>
      <c r="C225" s="14" t="s">
        <v>8176</v>
      </c>
      <c r="D225" s="15">
        <v>3500</v>
      </c>
      <c r="E225" s="16">
        <v>37</v>
      </c>
      <c r="F225" s="14" t="s">
        <v>8220</v>
      </c>
      <c r="G225" s="14" t="s">
        <v>8223</v>
      </c>
      <c r="H225" s="14" t="s">
        <v>8245</v>
      </c>
      <c r="I225" s="14">
        <v>1431144000</v>
      </c>
      <c r="J225" s="14">
        <v>1426407426</v>
      </c>
      <c r="K225" s="14" t="b">
        <v>0</v>
      </c>
      <c r="L225" s="14">
        <v>2</v>
      </c>
      <c r="M225" s="14" t="b">
        <v>0</v>
      </c>
      <c r="N225" s="14" t="s">
        <v>8269</v>
      </c>
      <c r="O225" s="14">
        <v>1</v>
      </c>
      <c r="P225" s="14">
        <v>18.5</v>
      </c>
      <c r="Q225" s="14" t="s">
        <v>8315</v>
      </c>
      <c r="R225" s="14" t="s">
        <v>8316</v>
      </c>
      <c r="S225" s="17">
        <v>42078.34520833334</v>
      </c>
    </row>
    <row r="226" spans="1:19" x14ac:dyDescent="0.35">
      <c r="A226" s="14">
        <v>4076</v>
      </c>
      <c r="B226" s="14" t="s">
        <v>4072</v>
      </c>
      <c r="C226" s="14" t="s">
        <v>8179</v>
      </c>
      <c r="D226" s="15">
        <v>700</v>
      </c>
      <c r="E226" s="16">
        <v>0</v>
      </c>
      <c r="F226" s="14" t="s">
        <v>8220</v>
      </c>
      <c r="G226" s="14" t="s">
        <v>8223</v>
      </c>
      <c r="H226" s="14" t="s">
        <v>8245</v>
      </c>
      <c r="I226" s="14">
        <v>1413921060</v>
      </c>
      <c r="J226" s="14">
        <v>1411499149</v>
      </c>
      <c r="K226" s="14" t="b">
        <v>0</v>
      </c>
      <c r="L226" s="14">
        <v>0</v>
      </c>
      <c r="M226" s="14" t="b">
        <v>0</v>
      </c>
      <c r="N226" s="14" t="s">
        <v>8269</v>
      </c>
      <c r="O226" s="14">
        <v>0</v>
      </c>
      <c r="P226" s="14">
        <v>0</v>
      </c>
      <c r="Q226" s="14" t="s">
        <v>8315</v>
      </c>
      <c r="R226" s="14" t="s">
        <v>8316</v>
      </c>
      <c r="S226" s="17">
        <v>41905.795706018522</v>
      </c>
    </row>
    <row r="227" spans="1:19" x14ac:dyDescent="0.35">
      <c r="A227" s="14">
        <v>4077</v>
      </c>
      <c r="B227" s="14" t="s">
        <v>4073</v>
      </c>
      <c r="C227" s="14" t="s">
        <v>8180</v>
      </c>
      <c r="D227" s="15">
        <v>15000</v>
      </c>
      <c r="E227" s="16">
        <v>1335</v>
      </c>
      <c r="F227" s="14" t="s">
        <v>8220</v>
      </c>
      <c r="G227" s="14" t="s">
        <v>8223</v>
      </c>
      <c r="H227" s="14" t="s">
        <v>8245</v>
      </c>
      <c r="I227" s="14">
        <v>1482339794</v>
      </c>
      <c r="J227" s="14">
        <v>1479747794</v>
      </c>
      <c r="K227" s="14" t="b">
        <v>0</v>
      </c>
      <c r="L227" s="14">
        <v>6</v>
      </c>
      <c r="M227" s="14" t="b">
        <v>0</v>
      </c>
      <c r="N227" s="14" t="s">
        <v>8269</v>
      </c>
      <c r="O227" s="14">
        <v>9</v>
      </c>
      <c r="P227" s="14">
        <v>222.5</v>
      </c>
      <c r="Q227" s="14" t="s">
        <v>8315</v>
      </c>
      <c r="R227" s="14" t="s">
        <v>8316</v>
      </c>
      <c r="S227" s="17">
        <v>42695.7105787037</v>
      </c>
    </row>
    <row r="228" spans="1:19" x14ac:dyDescent="0.35">
      <c r="A228" s="14">
        <v>4079</v>
      </c>
      <c r="B228" s="14" t="s">
        <v>4075</v>
      </c>
      <c r="C228" s="14" t="s">
        <v>8182</v>
      </c>
      <c r="D228" s="15">
        <v>3000</v>
      </c>
      <c r="E228" s="16">
        <v>5</v>
      </c>
      <c r="F228" s="14" t="s">
        <v>8220</v>
      </c>
      <c r="G228" s="14" t="s">
        <v>8223</v>
      </c>
      <c r="H228" s="14" t="s">
        <v>8245</v>
      </c>
      <c r="I228" s="14">
        <v>1466375521</v>
      </c>
      <c r="J228" s="14">
        <v>1463783521</v>
      </c>
      <c r="K228" s="14" t="b">
        <v>0</v>
      </c>
      <c r="L228" s="14">
        <v>1</v>
      </c>
      <c r="M228" s="14" t="b">
        <v>0</v>
      </c>
      <c r="N228" s="14" t="s">
        <v>8269</v>
      </c>
      <c r="O228" s="14">
        <v>0</v>
      </c>
      <c r="P228" s="14">
        <v>5</v>
      </c>
      <c r="Q228" s="14" t="s">
        <v>8315</v>
      </c>
      <c r="R228" s="14" t="s">
        <v>8316</v>
      </c>
      <c r="S228" s="17">
        <v>42510.938900462963</v>
      </c>
    </row>
    <row r="229" spans="1:19" x14ac:dyDescent="0.35">
      <c r="A229" s="14">
        <v>4080</v>
      </c>
      <c r="B229" s="14" t="s">
        <v>4076</v>
      </c>
      <c r="C229" s="14" t="s">
        <v>8183</v>
      </c>
      <c r="D229" s="15">
        <v>3000</v>
      </c>
      <c r="E229" s="16">
        <v>0</v>
      </c>
      <c r="F229" s="14" t="s">
        <v>8220</v>
      </c>
      <c r="G229" s="14" t="s">
        <v>8223</v>
      </c>
      <c r="H229" s="14" t="s">
        <v>8245</v>
      </c>
      <c r="I229" s="14">
        <v>1465930440</v>
      </c>
      <c r="J229" s="14">
        <v>1463849116</v>
      </c>
      <c r="K229" s="14" t="b">
        <v>0</v>
      </c>
      <c r="L229" s="14">
        <v>0</v>
      </c>
      <c r="M229" s="14" t="b">
        <v>0</v>
      </c>
      <c r="N229" s="14" t="s">
        <v>8269</v>
      </c>
      <c r="O229" s="14">
        <v>0</v>
      </c>
      <c r="P229" s="14">
        <v>0</v>
      </c>
      <c r="Q229" s="14" t="s">
        <v>8315</v>
      </c>
      <c r="R229" s="14" t="s">
        <v>8316</v>
      </c>
      <c r="S229" s="17">
        <v>42511.698101851856</v>
      </c>
    </row>
    <row r="230" spans="1:19" x14ac:dyDescent="0.35">
      <c r="A230" s="14">
        <v>4081</v>
      </c>
      <c r="B230" s="14" t="s">
        <v>4077</v>
      </c>
      <c r="C230" s="14" t="s">
        <v>8184</v>
      </c>
      <c r="D230" s="15">
        <v>2224</v>
      </c>
      <c r="E230" s="16">
        <v>350</v>
      </c>
      <c r="F230" s="14" t="s">
        <v>8220</v>
      </c>
      <c r="G230" s="14" t="s">
        <v>8223</v>
      </c>
      <c r="H230" s="14" t="s">
        <v>8245</v>
      </c>
      <c r="I230" s="14">
        <v>1425819425</v>
      </c>
      <c r="J230" s="14">
        <v>1423231025</v>
      </c>
      <c r="K230" s="14" t="b">
        <v>0</v>
      </c>
      <c r="L230" s="14">
        <v>12</v>
      </c>
      <c r="M230" s="14" t="b">
        <v>0</v>
      </c>
      <c r="N230" s="14" t="s">
        <v>8269</v>
      </c>
      <c r="O230" s="14">
        <v>16</v>
      </c>
      <c r="P230" s="14">
        <v>29.17</v>
      </c>
      <c r="Q230" s="14" t="s">
        <v>8315</v>
      </c>
      <c r="R230" s="14" t="s">
        <v>8316</v>
      </c>
      <c r="S230" s="17">
        <v>42041.581307870365</v>
      </c>
    </row>
    <row r="231" spans="1:19" x14ac:dyDescent="0.35">
      <c r="A231" s="14">
        <v>4082</v>
      </c>
      <c r="B231" s="14" t="s">
        <v>4078</v>
      </c>
      <c r="C231" s="14" t="s">
        <v>8185</v>
      </c>
      <c r="D231" s="15">
        <v>150</v>
      </c>
      <c r="E231" s="16">
        <v>3</v>
      </c>
      <c r="F231" s="14" t="s">
        <v>8220</v>
      </c>
      <c r="G231" s="14" t="s">
        <v>8223</v>
      </c>
      <c r="H231" s="14" t="s">
        <v>8245</v>
      </c>
      <c r="I231" s="14">
        <v>1447542000</v>
      </c>
      <c r="J231" s="14">
        <v>1446179553</v>
      </c>
      <c r="K231" s="14" t="b">
        <v>0</v>
      </c>
      <c r="L231" s="14">
        <v>2</v>
      </c>
      <c r="M231" s="14" t="b">
        <v>0</v>
      </c>
      <c r="N231" s="14" t="s">
        <v>8269</v>
      </c>
      <c r="O231" s="14">
        <v>2</v>
      </c>
      <c r="P231" s="14">
        <v>1.5</v>
      </c>
      <c r="Q231" s="14" t="s">
        <v>8315</v>
      </c>
      <c r="R231" s="14" t="s">
        <v>8316</v>
      </c>
      <c r="S231" s="17">
        <v>42307.189270833333</v>
      </c>
    </row>
    <row r="232" spans="1:19" x14ac:dyDescent="0.35">
      <c r="A232" s="14">
        <v>4083</v>
      </c>
      <c r="B232" s="14" t="s">
        <v>4079</v>
      </c>
      <c r="C232" s="14" t="s">
        <v>8186</v>
      </c>
      <c r="D232" s="15">
        <v>3500</v>
      </c>
      <c r="E232" s="16">
        <v>759</v>
      </c>
      <c r="F232" s="14" t="s">
        <v>8220</v>
      </c>
      <c r="G232" s="14" t="s">
        <v>8223</v>
      </c>
      <c r="H232" s="14" t="s">
        <v>8245</v>
      </c>
      <c r="I232" s="14">
        <v>1452795416</v>
      </c>
      <c r="J232" s="14">
        <v>1450203416</v>
      </c>
      <c r="K232" s="14" t="b">
        <v>0</v>
      </c>
      <c r="L232" s="14">
        <v>6</v>
      </c>
      <c r="M232" s="14" t="b">
        <v>0</v>
      </c>
      <c r="N232" s="14" t="s">
        <v>8269</v>
      </c>
      <c r="O232" s="14">
        <v>22</v>
      </c>
      <c r="P232" s="14">
        <v>126.5</v>
      </c>
      <c r="Q232" s="14" t="s">
        <v>8315</v>
      </c>
      <c r="R232" s="14" t="s">
        <v>8316</v>
      </c>
      <c r="S232" s="17">
        <v>42353.761759259258</v>
      </c>
    </row>
    <row r="233" spans="1:19" x14ac:dyDescent="0.35">
      <c r="A233" s="14">
        <v>4085</v>
      </c>
      <c r="B233" s="14" t="s">
        <v>4081</v>
      </c>
      <c r="C233" s="14" t="s">
        <v>8188</v>
      </c>
      <c r="D233" s="15">
        <v>3500</v>
      </c>
      <c r="E233" s="16">
        <v>10</v>
      </c>
      <c r="F233" s="14" t="s">
        <v>8220</v>
      </c>
      <c r="G233" s="14" t="s">
        <v>8223</v>
      </c>
      <c r="H233" s="14" t="s">
        <v>8245</v>
      </c>
      <c r="I233" s="14">
        <v>1427169540</v>
      </c>
      <c r="J233" s="14">
        <v>1424701775</v>
      </c>
      <c r="K233" s="14" t="b">
        <v>0</v>
      </c>
      <c r="L233" s="14">
        <v>1</v>
      </c>
      <c r="M233" s="14" t="b">
        <v>0</v>
      </c>
      <c r="N233" s="14" t="s">
        <v>8269</v>
      </c>
      <c r="O233" s="14">
        <v>0</v>
      </c>
      <c r="P233" s="14">
        <v>10</v>
      </c>
      <c r="Q233" s="14" t="s">
        <v>8315</v>
      </c>
      <c r="R233" s="14" t="s">
        <v>8316</v>
      </c>
      <c r="S233" s="17">
        <v>42058.603877314818</v>
      </c>
    </row>
    <row r="234" spans="1:19" x14ac:dyDescent="0.35">
      <c r="A234" s="14">
        <v>4086</v>
      </c>
      <c r="B234" s="14" t="s">
        <v>4082</v>
      </c>
      <c r="C234" s="14" t="s">
        <v>8189</v>
      </c>
      <c r="D234" s="15">
        <v>1000</v>
      </c>
      <c r="E234" s="16">
        <v>47</v>
      </c>
      <c r="F234" s="14" t="s">
        <v>8220</v>
      </c>
      <c r="G234" s="14" t="s">
        <v>8223</v>
      </c>
      <c r="H234" s="14" t="s">
        <v>8245</v>
      </c>
      <c r="I234" s="14">
        <v>1448078400</v>
      </c>
      <c r="J234" s="14">
        <v>1445985299</v>
      </c>
      <c r="K234" s="14" t="b">
        <v>0</v>
      </c>
      <c r="L234" s="14">
        <v>5</v>
      </c>
      <c r="M234" s="14" t="b">
        <v>0</v>
      </c>
      <c r="N234" s="14" t="s">
        <v>8269</v>
      </c>
      <c r="O234" s="14">
        <v>5</v>
      </c>
      <c r="P234" s="14">
        <v>9.4</v>
      </c>
      <c r="Q234" s="14" t="s">
        <v>8315</v>
      </c>
      <c r="R234" s="14" t="s">
        <v>8316</v>
      </c>
      <c r="S234" s="17">
        <v>42304.940960648149</v>
      </c>
    </row>
    <row r="235" spans="1:19" x14ac:dyDescent="0.35">
      <c r="A235" s="14">
        <v>4087</v>
      </c>
      <c r="B235" s="14" t="s">
        <v>4083</v>
      </c>
      <c r="C235" s="14" t="s">
        <v>8190</v>
      </c>
      <c r="D235" s="15">
        <v>9600</v>
      </c>
      <c r="E235" s="16">
        <v>0</v>
      </c>
      <c r="F235" s="14" t="s">
        <v>8220</v>
      </c>
      <c r="G235" s="14" t="s">
        <v>8223</v>
      </c>
      <c r="H235" s="14" t="s">
        <v>8245</v>
      </c>
      <c r="I235" s="14">
        <v>1468777786</v>
      </c>
      <c r="J235" s="14">
        <v>1466185786</v>
      </c>
      <c r="K235" s="14" t="b">
        <v>0</v>
      </c>
      <c r="L235" s="14">
        <v>0</v>
      </c>
      <c r="M235" s="14" t="b">
        <v>0</v>
      </c>
      <c r="N235" s="14" t="s">
        <v>8269</v>
      </c>
      <c r="O235" s="14">
        <v>0</v>
      </c>
      <c r="P235" s="14">
        <v>0</v>
      </c>
      <c r="Q235" s="14" t="s">
        <v>8315</v>
      </c>
      <c r="R235" s="14" t="s">
        <v>8316</v>
      </c>
      <c r="S235" s="17">
        <v>42538.742893518516</v>
      </c>
    </row>
    <row r="236" spans="1:19" x14ac:dyDescent="0.35">
      <c r="A236" s="14">
        <v>4089</v>
      </c>
      <c r="B236" s="14" t="s">
        <v>4085</v>
      </c>
      <c r="C236" s="14" t="s">
        <v>8192</v>
      </c>
      <c r="D236" s="15">
        <v>5000</v>
      </c>
      <c r="E236" s="16">
        <v>240</v>
      </c>
      <c r="F236" s="14" t="s">
        <v>8220</v>
      </c>
      <c r="G236" s="14" t="s">
        <v>8223</v>
      </c>
      <c r="H236" s="14" t="s">
        <v>8245</v>
      </c>
      <c r="I236" s="14">
        <v>1433093700</v>
      </c>
      <c r="J236" s="14">
        <v>1430242488</v>
      </c>
      <c r="K236" s="14" t="b">
        <v>0</v>
      </c>
      <c r="L236" s="14">
        <v>8</v>
      </c>
      <c r="M236" s="14" t="b">
        <v>0</v>
      </c>
      <c r="N236" s="14" t="s">
        <v>8269</v>
      </c>
      <c r="O236" s="14">
        <v>5</v>
      </c>
      <c r="P236" s="14">
        <v>30</v>
      </c>
      <c r="Q236" s="14" t="s">
        <v>8315</v>
      </c>
      <c r="R236" s="14" t="s">
        <v>8316</v>
      </c>
      <c r="S236" s="17">
        <v>42122.732499999998</v>
      </c>
    </row>
    <row r="237" spans="1:19" x14ac:dyDescent="0.35">
      <c r="A237" s="14">
        <v>4090</v>
      </c>
      <c r="B237" s="14" t="s">
        <v>4086</v>
      </c>
      <c r="C237" s="14" t="s">
        <v>8193</v>
      </c>
      <c r="D237" s="15">
        <v>1000</v>
      </c>
      <c r="E237" s="16">
        <v>32</v>
      </c>
      <c r="F237" s="14" t="s">
        <v>8220</v>
      </c>
      <c r="G237" s="14" t="s">
        <v>8223</v>
      </c>
      <c r="H237" s="14" t="s">
        <v>8245</v>
      </c>
      <c r="I237" s="14">
        <v>1438959600</v>
      </c>
      <c r="J237" s="14">
        <v>1437754137</v>
      </c>
      <c r="K237" s="14" t="b">
        <v>0</v>
      </c>
      <c r="L237" s="14">
        <v>3</v>
      </c>
      <c r="M237" s="14" t="b">
        <v>0</v>
      </c>
      <c r="N237" s="14" t="s">
        <v>8269</v>
      </c>
      <c r="O237" s="14">
        <v>3</v>
      </c>
      <c r="P237" s="14">
        <v>10.67</v>
      </c>
      <c r="Q237" s="14" t="s">
        <v>8315</v>
      </c>
      <c r="R237" s="14" t="s">
        <v>8316</v>
      </c>
      <c r="S237" s="17">
        <v>42209.67288194444</v>
      </c>
    </row>
    <row r="238" spans="1:19" x14ac:dyDescent="0.35">
      <c r="A238" s="14">
        <v>4091</v>
      </c>
      <c r="B238" s="14" t="s">
        <v>4087</v>
      </c>
      <c r="C238" s="14" t="s">
        <v>8194</v>
      </c>
      <c r="D238" s="15">
        <v>1600</v>
      </c>
      <c r="E238" s="16">
        <v>204</v>
      </c>
      <c r="F238" s="14" t="s">
        <v>8220</v>
      </c>
      <c r="G238" s="14" t="s">
        <v>8223</v>
      </c>
      <c r="H238" s="14" t="s">
        <v>8245</v>
      </c>
      <c r="I238" s="14">
        <v>1421410151</v>
      </c>
      <c r="J238" s="14">
        <v>1418818151</v>
      </c>
      <c r="K238" s="14" t="b">
        <v>0</v>
      </c>
      <c r="L238" s="14">
        <v>8</v>
      </c>
      <c r="M238" s="14" t="b">
        <v>0</v>
      </c>
      <c r="N238" s="14" t="s">
        <v>8269</v>
      </c>
      <c r="O238" s="14">
        <v>13</v>
      </c>
      <c r="P238" s="14">
        <v>25.5</v>
      </c>
      <c r="Q238" s="14" t="s">
        <v>8315</v>
      </c>
      <c r="R238" s="14" t="s">
        <v>8316</v>
      </c>
      <c r="S238" s="17">
        <v>41990.506377314814</v>
      </c>
    </row>
    <row r="239" spans="1:19" x14ac:dyDescent="0.35">
      <c r="A239" s="14">
        <v>4092</v>
      </c>
      <c r="B239" s="14" t="s">
        <v>4088</v>
      </c>
      <c r="C239" s="14" t="s">
        <v>8195</v>
      </c>
      <c r="D239" s="15">
        <v>110000</v>
      </c>
      <c r="E239" s="16">
        <v>20</v>
      </c>
      <c r="F239" s="14" t="s">
        <v>8220</v>
      </c>
      <c r="G239" s="14" t="s">
        <v>8223</v>
      </c>
      <c r="H239" s="14" t="s">
        <v>8245</v>
      </c>
      <c r="I239" s="14">
        <v>1428205247</v>
      </c>
      <c r="J239" s="14">
        <v>1423024847</v>
      </c>
      <c r="K239" s="14" t="b">
        <v>0</v>
      </c>
      <c r="L239" s="14">
        <v>1</v>
      </c>
      <c r="M239" s="14" t="b">
        <v>0</v>
      </c>
      <c r="N239" s="14" t="s">
        <v>8269</v>
      </c>
      <c r="O239" s="14">
        <v>0</v>
      </c>
      <c r="P239" s="14">
        <v>20</v>
      </c>
      <c r="Q239" s="14" t="s">
        <v>8315</v>
      </c>
      <c r="R239" s="14" t="s">
        <v>8316</v>
      </c>
      <c r="S239" s="17">
        <v>42039.194988425923</v>
      </c>
    </row>
    <row r="240" spans="1:19" x14ac:dyDescent="0.35">
      <c r="A240" s="14">
        <v>4094</v>
      </c>
      <c r="B240" s="14" t="s">
        <v>4090</v>
      </c>
      <c r="C240" s="14" t="s">
        <v>8197</v>
      </c>
      <c r="D240" s="15">
        <v>2000</v>
      </c>
      <c r="E240" s="16">
        <v>730</v>
      </c>
      <c r="F240" s="14" t="s">
        <v>8220</v>
      </c>
      <c r="G240" s="14" t="s">
        <v>8223</v>
      </c>
      <c r="H240" s="14" t="s">
        <v>8245</v>
      </c>
      <c r="I240" s="14">
        <v>1413953940</v>
      </c>
      <c r="J240" s="14">
        <v>1410141900</v>
      </c>
      <c r="K240" s="14" t="b">
        <v>0</v>
      </c>
      <c r="L240" s="14">
        <v>8</v>
      </c>
      <c r="M240" s="14" t="b">
        <v>0</v>
      </c>
      <c r="N240" s="14" t="s">
        <v>8269</v>
      </c>
      <c r="O240" s="14">
        <v>37</v>
      </c>
      <c r="P240" s="14">
        <v>91.25</v>
      </c>
      <c r="Q240" s="14" t="s">
        <v>8315</v>
      </c>
      <c r="R240" s="14" t="s">
        <v>8316</v>
      </c>
      <c r="S240" s="17">
        <v>41890.086805555555</v>
      </c>
    </row>
    <row r="241" spans="1:19" x14ac:dyDescent="0.35">
      <c r="A241" s="14">
        <v>4098</v>
      </c>
      <c r="B241" s="14" t="s">
        <v>4094</v>
      </c>
      <c r="C241" s="14" t="s">
        <v>8201</v>
      </c>
      <c r="D241" s="15">
        <v>75000</v>
      </c>
      <c r="E241" s="16">
        <v>0</v>
      </c>
      <c r="F241" s="14" t="s">
        <v>8220</v>
      </c>
      <c r="G241" s="14" t="s">
        <v>8223</v>
      </c>
      <c r="H241" s="14" t="s">
        <v>8245</v>
      </c>
      <c r="I241" s="14">
        <v>1465060797</v>
      </c>
      <c r="J241" s="14">
        <v>1462468797</v>
      </c>
      <c r="K241" s="14" t="b">
        <v>0</v>
      </c>
      <c r="L241" s="14">
        <v>0</v>
      </c>
      <c r="M241" s="14" t="b">
        <v>0</v>
      </c>
      <c r="N241" s="14" t="s">
        <v>8269</v>
      </c>
      <c r="O241" s="14">
        <v>0</v>
      </c>
      <c r="P241" s="14">
        <v>0</v>
      </c>
      <c r="Q241" s="14" t="s">
        <v>8315</v>
      </c>
      <c r="R241" s="14" t="s">
        <v>8316</v>
      </c>
      <c r="S241" s="17">
        <v>42495.722187499996</v>
      </c>
    </row>
    <row r="242" spans="1:19" x14ac:dyDescent="0.35">
      <c r="A242" s="14">
        <v>4099</v>
      </c>
      <c r="B242" s="14" t="s">
        <v>4095</v>
      </c>
      <c r="C242" s="14" t="s">
        <v>8202</v>
      </c>
      <c r="D242" s="15">
        <v>4500</v>
      </c>
      <c r="E242" s="16">
        <v>50</v>
      </c>
      <c r="F242" s="14" t="s">
        <v>8220</v>
      </c>
      <c r="G242" s="14" t="s">
        <v>8223</v>
      </c>
      <c r="H242" s="14" t="s">
        <v>8245</v>
      </c>
      <c r="I242" s="14">
        <v>1472847873</v>
      </c>
      <c r="J242" s="14">
        <v>1468959873</v>
      </c>
      <c r="K242" s="14" t="b">
        <v>0</v>
      </c>
      <c r="L242" s="14">
        <v>1</v>
      </c>
      <c r="M242" s="14" t="b">
        <v>0</v>
      </c>
      <c r="N242" s="14" t="s">
        <v>8269</v>
      </c>
      <c r="O242" s="14">
        <v>1</v>
      </c>
      <c r="P242" s="14">
        <v>50</v>
      </c>
      <c r="Q242" s="14" t="s">
        <v>8315</v>
      </c>
      <c r="R242" s="14" t="s">
        <v>8316</v>
      </c>
      <c r="S242" s="17">
        <v>42570.850381944445</v>
      </c>
    </row>
    <row r="243" spans="1:19" x14ac:dyDescent="0.35">
      <c r="A243" s="14">
        <v>4100</v>
      </c>
      <c r="B243" s="14" t="s">
        <v>4096</v>
      </c>
      <c r="C243" s="14" t="s">
        <v>8203</v>
      </c>
      <c r="D243" s="15">
        <v>270</v>
      </c>
      <c r="E243" s="16">
        <v>0</v>
      </c>
      <c r="F243" s="14" t="s">
        <v>8220</v>
      </c>
      <c r="G243" s="14" t="s">
        <v>8223</v>
      </c>
      <c r="H243" s="14" t="s">
        <v>8245</v>
      </c>
      <c r="I243" s="14">
        <v>1414205990</v>
      </c>
      <c r="J243" s="14">
        <v>1413341990</v>
      </c>
      <c r="K243" s="14" t="b">
        <v>0</v>
      </c>
      <c r="L243" s="14">
        <v>0</v>
      </c>
      <c r="M243" s="14" t="b">
        <v>0</v>
      </c>
      <c r="N243" s="14" t="s">
        <v>8269</v>
      </c>
      <c r="O243" s="14">
        <v>0</v>
      </c>
      <c r="P243" s="14">
        <v>0</v>
      </c>
      <c r="Q243" s="14" t="s">
        <v>8315</v>
      </c>
      <c r="R243" s="14" t="s">
        <v>8316</v>
      </c>
      <c r="S243" s="17">
        <v>41927.124884259261</v>
      </c>
    </row>
    <row r="244" spans="1:19" x14ac:dyDescent="0.35">
      <c r="A244" s="14">
        <v>4101</v>
      </c>
      <c r="B244" s="14" t="s">
        <v>4097</v>
      </c>
      <c r="C244" s="14" t="s">
        <v>8204</v>
      </c>
      <c r="D244" s="15">
        <v>600</v>
      </c>
      <c r="E244" s="16">
        <v>0</v>
      </c>
      <c r="F244" s="14" t="s">
        <v>8220</v>
      </c>
      <c r="G244" s="14" t="s">
        <v>8223</v>
      </c>
      <c r="H244" s="14" t="s">
        <v>8245</v>
      </c>
      <c r="I244" s="14">
        <v>1485380482</v>
      </c>
      <c r="J244" s="14">
        <v>1482788482</v>
      </c>
      <c r="K244" s="14" t="b">
        <v>0</v>
      </c>
      <c r="L244" s="14">
        <v>0</v>
      </c>
      <c r="M244" s="14" t="b">
        <v>0</v>
      </c>
      <c r="N244" s="14" t="s">
        <v>8269</v>
      </c>
      <c r="O244" s="14">
        <v>0</v>
      </c>
      <c r="P244" s="14">
        <v>0</v>
      </c>
      <c r="Q244" s="14" t="s">
        <v>8315</v>
      </c>
      <c r="R244" s="14" t="s">
        <v>8316</v>
      </c>
      <c r="S244" s="17">
        <v>42730.903726851851</v>
      </c>
    </row>
    <row r="245" spans="1:19" x14ac:dyDescent="0.35">
      <c r="A245" s="14">
        <v>4102</v>
      </c>
      <c r="B245" s="14" t="s">
        <v>4098</v>
      </c>
      <c r="C245" s="14" t="s">
        <v>8205</v>
      </c>
      <c r="D245" s="15">
        <v>500</v>
      </c>
      <c r="E245" s="16">
        <v>137</v>
      </c>
      <c r="F245" s="14" t="s">
        <v>8220</v>
      </c>
      <c r="G245" s="14" t="s">
        <v>8223</v>
      </c>
      <c r="H245" s="14" t="s">
        <v>8245</v>
      </c>
      <c r="I245" s="14">
        <v>1463343673</v>
      </c>
      <c r="J245" s="14">
        <v>1460751673</v>
      </c>
      <c r="K245" s="14" t="b">
        <v>0</v>
      </c>
      <c r="L245" s="14">
        <v>6</v>
      </c>
      <c r="M245" s="14" t="b">
        <v>0</v>
      </c>
      <c r="N245" s="14" t="s">
        <v>8269</v>
      </c>
      <c r="O245" s="14">
        <v>27</v>
      </c>
      <c r="P245" s="14">
        <v>22.83</v>
      </c>
      <c r="Q245" s="14" t="s">
        <v>8315</v>
      </c>
      <c r="R245" s="14" t="s">
        <v>8316</v>
      </c>
      <c r="S245" s="17">
        <v>42475.848067129627</v>
      </c>
    </row>
    <row r="246" spans="1:19" x14ac:dyDescent="0.35">
      <c r="A246" s="14">
        <v>4103</v>
      </c>
      <c r="B246" s="14" t="s">
        <v>4099</v>
      </c>
      <c r="C246" s="14" t="s">
        <v>8206</v>
      </c>
      <c r="D246" s="15">
        <v>1000</v>
      </c>
      <c r="E246" s="16">
        <v>100</v>
      </c>
      <c r="F246" s="14" t="s">
        <v>8220</v>
      </c>
      <c r="G246" s="14" t="s">
        <v>8223</v>
      </c>
      <c r="H246" s="14" t="s">
        <v>8245</v>
      </c>
      <c r="I246" s="14">
        <v>1440613920</v>
      </c>
      <c r="J246" s="14">
        <v>1435953566</v>
      </c>
      <c r="K246" s="14" t="b">
        <v>0</v>
      </c>
      <c r="L246" s="14">
        <v>6</v>
      </c>
      <c r="M246" s="14" t="b">
        <v>0</v>
      </c>
      <c r="N246" s="14" t="s">
        <v>8269</v>
      </c>
      <c r="O246" s="14">
        <v>10</v>
      </c>
      <c r="P246" s="14">
        <v>16.670000000000002</v>
      </c>
      <c r="Q246" s="14" t="s">
        <v>8315</v>
      </c>
      <c r="R246" s="14" t="s">
        <v>8316</v>
      </c>
      <c r="S246" s="17">
        <v>42188.83293981482</v>
      </c>
    </row>
    <row r="247" spans="1:19" x14ac:dyDescent="0.35">
      <c r="A247" s="14">
        <v>4106</v>
      </c>
      <c r="B247" s="14" t="s">
        <v>4102</v>
      </c>
      <c r="C247" s="14" t="s">
        <v>8209</v>
      </c>
      <c r="D247" s="15">
        <v>5000</v>
      </c>
      <c r="E247" s="16">
        <v>3530</v>
      </c>
      <c r="F247" s="14" t="s">
        <v>8220</v>
      </c>
      <c r="G247" s="14" t="s">
        <v>8223</v>
      </c>
      <c r="H247" s="14" t="s">
        <v>8245</v>
      </c>
      <c r="I247" s="14">
        <v>1427936400</v>
      </c>
      <c r="J247" s="14">
        <v>1424221866</v>
      </c>
      <c r="K247" s="14" t="b">
        <v>0</v>
      </c>
      <c r="L247" s="14">
        <v>33</v>
      </c>
      <c r="M247" s="14" t="b">
        <v>0</v>
      </c>
      <c r="N247" s="14" t="s">
        <v>8269</v>
      </c>
      <c r="O247" s="14">
        <v>71</v>
      </c>
      <c r="P247" s="14">
        <v>106.97</v>
      </c>
      <c r="Q247" s="14" t="s">
        <v>8315</v>
      </c>
      <c r="R247" s="14" t="s">
        <v>8316</v>
      </c>
      <c r="S247" s="17">
        <v>42053.049375000002</v>
      </c>
    </row>
    <row r="248" spans="1:19" x14ac:dyDescent="0.35">
      <c r="A248" s="14">
        <v>4107</v>
      </c>
      <c r="B248" s="14" t="s">
        <v>4103</v>
      </c>
      <c r="C248" s="14" t="s">
        <v>8210</v>
      </c>
      <c r="D248" s="15">
        <v>2000</v>
      </c>
      <c r="E248" s="16">
        <v>41</v>
      </c>
      <c r="F248" s="14" t="s">
        <v>8220</v>
      </c>
      <c r="G248" s="14" t="s">
        <v>8223</v>
      </c>
      <c r="H248" s="14" t="s">
        <v>8245</v>
      </c>
      <c r="I248" s="14">
        <v>1411596001</v>
      </c>
      <c r="J248" s="14">
        <v>1409608801</v>
      </c>
      <c r="K248" s="14" t="b">
        <v>0</v>
      </c>
      <c r="L248" s="14">
        <v>4</v>
      </c>
      <c r="M248" s="14" t="b">
        <v>0</v>
      </c>
      <c r="N248" s="14" t="s">
        <v>8269</v>
      </c>
      <c r="O248" s="14">
        <v>2</v>
      </c>
      <c r="P248" s="14">
        <v>10.25</v>
      </c>
      <c r="Q248" s="14" t="s">
        <v>8315</v>
      </c>
      <c r="R248" s="14" t="s">
        <v>8316</v>
      </c>
      <c r="S248" s="17">
        <v>41883.916678240741</v>
      </c>
    </row>
    <row r="249" spans="1:19" x14ac:dyDescent="0.35">
      <c r="A249" s="14">
        <v>4108</v>
      </c>
      <c r="B249" s="14" t="s">
        <v>4104</v>
      </c>
      <c r="C249" s="14" t="s">
        <v>8211</v>
      </c>
      <c r="D249" s="15">
        <v>3000</v>
      </c>
      <c r="E249" s="16">
        <v>59</v>
      </c>
      <c r="F249" s="14" t="s">
        <v>8220</v>
      </c>
      <c r="G249" s="14" t="s">
        <v>8223</v>
      </c>
      <c r="H249" s="14" t="s">
        <v>8245</v>
      </c>
      <c r="I249" s="14">
        <v>1488517200</v>
      </c>
      <c r="J249" s="14">
        <v>1485909937</v>
      </c>
      <c r="K249" s="14" t="b">
        <v>0</v>
      </c>
      <c r="L249" s="14">
        <v>1</v>
      </c>
      <c r="M249" s="14" t="b">
        <v>0</v>
      </c>
      <c r="N249" s="14" t="s">
        <v>8269</v>
      </c>
      <c r="O249" s="14">
        <v>2</v>
      </c>
      <c r="P249" s="14">
        <v>59</v>
      </c>
      <c r="Q249" s="14" t="s">
        <v>8315</v>
      </c>
      <c r="R249" s="14" t="s">
        <v>8316</v>
      </c>
      <c r="S249" s="17">
        <v>42767.031678240746</v>
      </c>
    </row>
    <row r="250" spans="1:19" x14ac:dyDescent="0.35">
      <c r="A250" s="14">
        <v>4111</v>
      </c>
      <c r="B250" s="14" t="s">
        <v>4107</v>
      </c>
      <c r="C250" s="14" t="s">
        <v>8214</v>
      </c>
      <c r="D250" s="15">
        <v>3000</v>
      </c>
      <c r="E250" s="16">
        <v>94</v>
      </c>
      <c r="F250" s="14" t="s">
        <v>8220</v>
      </c>
      <c r="G250" s="14" t="s">
        <v>8223</v>
      </c>
      <c r="H250" s="14" t="s">
        <v>8245</v>
      </c>
      <c r="I250" s="14">
        <v>1424747740</v>
      </c>
      <c r="J250" s="14">
        <v>1422155740</v>
      </c>
      <c r="K250" s="14" t="b">
        <v>0</v>
      </c>
      <c r="L250" s="14">
        <v>6</v>
      </c>
      <c r="M250" s="14" t="b">
        <v>0</v>
      </c>
      <c r="N250" s="14" t="s">
        <v>8269</v>
      </c>
      <c r="O250" s="14">
        <v>3</v>
      </c>
      <c r="P250" s="14">
        <v>15.67</v>
      </c>
      <c r="Q250" s="14" t="s">
        <v>8315</v>
      </c>
      <c r="R250" s="14" t="s">
        <v>8316</v>
      </c>
      <c r="S250" s="17">
        <v>42029.135879629626</v>
      </c>
    </row>
    <row r="251" spans="1:19" x14ac:dyDescent="0.35">
      <c r="A251" s="14">
        <v>4113</v>
      </c>
      <c r="B251" s="14" t="s">
        <v>4109</v>
      </c>
      <c r="C251" s="14" t="s">
        <v>8215</v>
      </c>
      <c r="D251" s="15">
        <v>1500</v>
      </c>
      <c r="E251" s="16">
        <v>3</v>
      </c>
      <c r="F251" s="14" t="s">
        <v>8220</v>
      </c>
      <c r="G251" s="14" t="s">
        <v>8223</v>
      </c>
      <c r="H251" s="14" t="s">
        <v>8245</v>
      </c>
      <c r="I251" s="14">
        <v>1452234840</v>
      </c>
      <c r="J251" s="14">
        <v>1450619123</v>
      </c>
      <c r="K251" s="14" t="b">
        <v>0</v>
      </c>
      <c r="L251" s="14">
        <v>3</v>
      </c>
      <c r="M251" s="14" t="b">
        <v>0</v>
      </c>
      <c r="N251" s="14" t="s">
        <v>8269</v>
      </c>
      <c r="O251" s="14">
        <v>0</v>
      </c>
      <c r="P251" s="14">
        <v>1</v>
      </c>
      <c r="Q251" s="14" t="s">
        <v>8315</v>
      </c>
      <c r="R251" s="14" t="s">
        <v>8316</v>
      </c>
      <c r="S251" s="17">
        <v>42358.573182870372</v>
      </c>
    </row>
  </sheetData>
  <conditionalFormatting sqref="F1:F251">
    <cfRule type="cellIs" dxfId="5" priority="2" operator="equal">
      <formula>"successful"</formula>
    </cfRule>
    <cfRule type="cellIs" dxfId="4" priority="3" operator="equal">
      <formula>"live"</formula>
    </cfRule>
  </conditionalFormatting>
  <conditionalFormatting sqref="O1:P1 O2:O251">
    <cfRule type="colorScale" priority="1">
      <colorScale>
        <cfvo type="min"/>
        <cfvo type="percentile" val="90"/>
        <color rgb="FFFF7979"/>
        <color theme="4" tint="0.39997558519241921"/>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D108A-C318-4866-8D99-722F416BC06F}">
  <dimension ref="A1:D30"/>
  <sheetViews>
    <sheetView workbookViewId="0">
      <selection activeCell="E5" sqref="E5"/>
    </sheetView>
  </sheetViews>
  <sheetFormatPr defaultRowHeight="14.5" x14ac:dyDescent="0.35"/>
  <cols>
    <col min="1" max="1" width="24" bestFit="1" customWidth="1"/>
    <col min="2" max="2" width="10.08984375" bestFit="1" customWidth="1"/>
    <col min="3" max="3" width="11.08984375" bestFit="1" customWidth="1"/>
  </cols>
  <sheetData>
    <row r="1" spans="1:4" x14ac:dyDescent="0.35">
      <c r="A1" t="s">
        <v>8391</v>
      </c>
      <c r="B1" t="s">
        <v>8389</v>
      </c>
      <c r="C1" t="s">
        <v>8390</v>
      </c>
    </row>
    <row r="2" spans="1:4" x14ac:dyDescent="0.35">
      <c r="A2" t="s">
        <v>8385</v>
      </c>
      <c r="B2" s="18">
        <f>AVERAGE('Successful US Kickstarters'!D:D)</f>
        <v>5048.8786407766993</v>
      </c>
      <c r="C2" s="18">
        <f>AVERAGE('Failed US Kickstarters'!D:D)</f>
        <v>10554.212</v>
      </c>
    </row>
    <row r="3" spans="1:4" x14ac:dyDescent="0.35">
      <c r="A3" t="s">
        <v>8386</v>
      </c>
      <c r="B3" s="18">
        <f>MEDIAN('Successful US Kickstarters'!D:D)</f>
        <v>3000</v>
      </c>
      <c r="C3" s="18">
        <f>MEDIAN('Failed US Kickstarters'!D:D)</f>
        <v>5000</v>
      </c>
    </row>
    <row r="4" spans="1:4" x14ac:dyDescent="0.35">
      <c r="A4" t="s">
        <v>8398</v>
      </c>
      <c r="B4" s="18">
        <f>_xlfn.STDEV.P('Successful US Kickstarters'!D:D)</f>
        <v>7748.7537726373303</v>
      </c>
      <c r="C4" s="18">
        <f>_xlfn.STDEV.P('Failed US Kickstarters'!D:D)</f>
        <v>21967.731061515115</v>
      </c>
    </row>
    <row r="5" spans="1:4" x14ac:dyDescent="0.35">
      <c r="A5" t="s">
        <v>8399</v>
      </c>
      <c r="B5" s="18">
        <f>_xlfn.QUARTILE.EXC('Successful US Kickstarters'!D:D,3)</f>
        <v>5000</v>
      </c>
      <c r="C5" s="18">
        <f>_xlfn.QUARTILE.EXC('Failed US Kickstarters'!D:D,3)</f>
        <v>10000</v>
      </c>
    </row>
    <row r="6" spans="1:4" x14ac:dyDescent="0.35">
      <c r="A6" t="s">
        <v>8400</v>
      </c>
      <c r="B6" s="18">
        <f>_xlfn.QUARTILE.EXC('Successful US Kickstarters'!D:D,1)</f>
        <v>1500</v>
      </c>
      <c r="C6" s="18">
        <f>_xlfn.QUARTILE.EXC('Failed US Kickstarters'!D:D,1)</f>
        <v>2000</v>
      </c>
    </row>
    <row r="7" spans="1:4" x14ac:dyDescent="0.35">
      <c r="A7" t="s">
        <v>8401</v>
      </c>
      <c r="B7" s="18">
        <f>B5-B6</f>
        <v>3500</v>
      </c>
      <c r="C7" s="18">
        <f>C5-C6</f>
        <v>8000</v>
      </c>
    </row>
    <row r="8" spans="1:4" x14ac:dyDescent="0.35">
      <c r="B8" s="18"/>
      <c r="C8" s="18"/>
    </row>
    <row r="9" spans="1:4" x14ac:dyDescent="0.35">
      <c r="A9" t="s">
        <v>8387</v>
      </c>
      <c r="B9" s="18">
        <f>AVERAGE('Successful US Kickstarters'!E:E)</f>
        <v>5601.5458009708727</v>
      </c>
      <c r="C9" s="18">
        <f>AVERAGE('Failed US Kickstarters'!E:E)</f>
        <v>558.65484000000004</v>
      </c>
    </row>
    <row r="10" spans="1:4" x14ac:dyDescent="0.35">
      <c r="A10" t="s">
        <v>8388</v>
      </c>
      <c r="B10" s="18">
        <f>MEDIAN('Successful US Kickstarters'!E:E)</f>
        <v>3167.5</v>
      </c>
      <c r="C10" s="18">
        <f>MEDIAN('Failed US Kickstarters'!E:E)</f>
        <v>103</v>
      </c>
    </row>
    <row r="11" spans="1:4" x14ac:dyDescent="0.35">
      <c r="A11" t="s">
        <v>8402</v>
      </c>
      <c r="B11" s="18">
        <f>_xlfn.STDEV.P('Successful US Kickstarters'!E:E)</f>
        <v>8334.5731699164608</v>
      </c>
      <c r="C11" s="18">
        <f>_xlfn.STDEV.P('Failed US Kickstarters'!E:E)</f>
        <v>1330.5230280400915</v>
      </c>
    </row>
    <row r="12" spans="1:4" x14ac:dyDescent="0.35">
      <c r="A12" t="s">
        <v>8405</v>
      </c>
      <c r="B12" s="18">
        <f>_xlfn.QUARTILE.EXC('Successful US Kickstarters'!E:E,3)</f>
        <v>5699</v>
      </c>
      <c r="C12" s="18">
        <f>_xlfn.QUARTILE.EXC('Failed US Kickstarters'!E:E,3)</f>
        <v>501</v>
      </c>
    </row>
    <row r="13" spans="1:4" x14ac:dyDescent="0.35">
      <c r="A13" t="s">
        <v>8403</v>
      </c>
      <c r="B13" s="18">
        <f>_xlfn.QUARTILE.EXC('Successful US Kickstarters'!E:E,1)</f>
        <v>1716.5074999999999</v>
      </c>
      <c r="C13" s="18">
        <f>_xlfn.QUARTILE.EXC('Failed US Kickstarters'!E:E,1)</f>
        <v>9.25</v>
      </c>
    </row>
    <row r="14" spans="1:4" x14ac:dyDescent="0.35">
      <c r="A14" t="s">
        <v>8404</v>
      </c>
      <c r="B14" s="18">
        <f>B12-B13</f>
        <v>3982.4925000000003</v>
      </c>
      <c r="C14" s="18">
        <f>C12-C13</f>
        <v>491.75</v>
      </c>
    </row>
    <row r="16" spans="1:4" x14ac:dyDescent="0.35">
      <c r="A16" t="s">
        <v>8392</v>
      </c>
      <c r="D16" t="s">
        <v>8397</v>
      </c>
    </row>
    <row r="17" spans="1:3" x14ac:dyDescent="0.35">
      <c r="A17" t="s">
        <v>8394</v>
      </c>
      <c r="B17" t="s">
        <v>8389</v>
      </c>
      <c r="C17" t="s">
        <v>8390</v>
      </c>
    </row>
    <row r="18" spans="1:3" x14ac:dyDescent="0.35">
      <c r="A18" t="s">
        <v>8385</v>
      </c>
      <c r="B18" s="18" t="s">
        <v>8396</v>
      </c>
      <c r="C18" s="6">
        <f>AVERAGE('Failed Fiction'!D:D)</f>
        <v>6505.8823529411766</v>
      </c>
    </row>
    <row r="19" spans="1:3" x14ac:dyDescent="0.35">
      <c r="A19" t="s">
        <v>8386</v>
      </c>
      <c r="B19" s="18" t="s">
        <v>8396</v>
      </c>
      <c r="C19" s="6">
        <f>MEDIAN('Failed Fiction'!D:D)</f>
        <v>4500</v>
      </c>
    </row>
    <row r="20" spans="1:3" x14ac:dyDescent="0.35">
      <c r="B20" s="18"/>
      <c r="C20" s="18"/>
    </row>
    <row r="21" spans="1:3" x14ac:dyDescent="0.35">
      <c r="A21" t="s">
        <v>8387</v>
      </c>
      <c r="B21" s="18" t="s">
        <v>8396</v>
      </c>
      <c r="C21" s="18">
        <f>AVERAGE('Failed Fiction'!E:E)</f>
        <v>343.47058823529414</v>
      </c>
    </row>
    <row r="22" spans="1:3" x14ac:dyDescent="0.35">
      <c r="A22" t="s">
        <v>8388</v>
      </c>
      <c r="B22" s="18" t="s">
        <v>8396</v>
      </c>
      <c r="C22" s="18">
        <f>MEDIAN('Failed Fiction'!E:E)</f>
        <v>39</v>
      </c>
    </row>
    <row r="23" spans="1:3" x14ac:dyDescent="0.35">
      <c r="B23" s="18"/>
      <c r="C23" s="18"/>
    </row>
    <row r="24" spans="1:3" x14ac:dyDescent="0.35">
      <c r="A24" t="s">
        <v>8393</v>
      </c>
    </row>
    <row r="25" spans="1:3" x14ac:dyDescent="0.35">
      <c r="A25" t="s">
        <v>8395</v>
      </c>
      <c r="B25" t="s">
        <v>8389</v>
      </c>
      <c r="C25" t="s">
        <v>8390</v>
      </c>
    </row>
    <row r="26" spans="1:3" x14ac:dyDescent="0.35">
      <c r="A26" t="s">
        <v>8385</v>
      </c>
      <c r="B26" s="6">
        <f>AVERAGE('Successful Nonfiction'!D:D)</f>
        <v>6114</v>
      </c>
      <c r="C26" s="18" t="s">
        <v>8396</v>
      </c>
    </row>
    <row r="27" spans="1:3" x14ac:dyDescent="0.35">
      <c r="A27" t="s">
        <v>8386</v>
      </c>
      <c r="B27" s="6">
        <f>MEDIAN('Successful Nonfiction'!D:D)</f>
        <v>3400</v>
      </c>
      <c r="C27" s="18" t="s">
        <v>8396</v>
      </c>
    </row>
    <row r="28" spans="1:3" x14ac:dyDescent="0.35">
      <c r="B28" s="18"/>
      <c r="C28" s="18"/>
    </row>
    <row r="29" spans="1:3" x14ac:dyDescent="0.35">
      <c r="A29" t="s">
        <v>8387</v>
      </c>
      <c r="B29" s="18">
        <f>AVERAGE('Successful Nonfiction'!E:E)</f>
        <v>7377.4083673469386</v>
      </c>
      <c r="C29" s="18" t="s">
        <v>8396</v>
      </c>
    </row>
    <row r="30" spans="1:3" x14ac:dyDescent="0.35">
      <c r="A30" t="s">
        <v>8388</v>
      </c>
      <c r="B30" s="18">
        <f>MEDIAN('Successful Nonfiction'!E:E)</f>
        <v>4559</v>
      </c>
      <c r="C30" s="18" t="s">
        <v>8396</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45D71-B47B-4779-A8CB-F7EA5278B713}">
  <dimension ref="A1:S35"/>
  <sheetViews>
    <sheetView topLeftCell="B1" workbookViewId="0">
      <selection sqref="A1:S35"/>
    </sheetView>
  </sheetViews>
  <sheetFormatPr defaultRowHeight="14.5" x14ac:dyDescent="0.35"/>
  <cols>
    <col min="4" max="4" width="11.08984375" bestFit="1" customWidth="1"/>
    <col min="5" max="5" width="8.81640625" bestFit="1" customWidth="1"/>
  </cols>
  <sheetData>
    <row r="1" spans="1:19" x14ac:dyDescent="0.35">
      <c r="A1" s="1" t="s">
        <v>0</v>
      </c>
      <c r="B1" s="1" t="s">
        <v>1</v>
      </c>
      <c r="C1" s="1"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 t="s">
        <v>8358</v>
      </c>
      <c r="R1" s="1" t="s">
        <v>8359</v>
      </c>
      <c r="S1" s="1" t="s">
        <v>8365</v>
      </c>
    </row>
    <row r="2" spans="1:19" x14ac:dyDescent="0.35">
      <c r="A2" s="14">
        <v>760</v>
      </c>
      <c r="B2" s="14" t="s">
        <v>761</v>
      </c>
      <c r="C2" s="14" t="s">
        <v>4870</v>
      </c>
      <c r="D2" s="15">
        <v>2200</v>
      </c>
      <c r="E2" s="16">
        <v>0</v>
      </c>
      <c r="F2" s="14" t="s">
        <v>8220</v>
      </c>
      <c r="G2" s="14" t="s">
        <v>8223</v>
      </c>
      <c r="H2" s="14" t="s">
        <v>8245</v>
      </c>
      <c r="I2" s="14">
        <v>1480188013</v>
      </c>
      <c r="J2" s="14">
        <v>1477592413</v>
      </c>
      <c r="K2" s="14" t="b">
        <v>0</v>
      </c>
      <c r="L2" s="14">
        <v>0</v>
      </c>
      <c r="M2" s="14" t="b">
        <v>0</v>
      </c>
      <c r="N2" s="14" t="s">
        <v>8273</v>
      </c>
      <c r="O2" s="14">
        <v>0</v>
      </c>
      <c r="P2" s="14">
        <v>0</v>
      </c>
      <c r="Q2" s="14" t="s">
        <v>8320</v>
      </c>
      <c r="R2" s="14" t="s">
        <v>8322</v>
      </c>
      <c r="S2" s="17">
        <v>42670.764039351852</v>
      </c>
    </row>
    <row r="3" spans="1:19" x14ac:dyDescent="0.35">
      <c r="A3" s="14">
        <v>761</v>
      </c>
      <c r="B3" s="14" t="s">
        <v>762</v>
      </c>
      <c r="C3" s="14" t="s">
        <v>4871</v>
      </c>
      <c r="D3" s="15">
        <v>5000</v>
      </c>
      <c r="E3" s="16">
        <v>235</v>
      </c>
      <c r="F3" s="14" t="s">
        <v>8220</v>
      </c>
      <c r="G3" s="14" t="s">
        <v>8223</v>
      </c>
      <c r="H3" s="14" t="s">
        <v>8245</v>
      </c>
      <c r="I3" s="14">
        <v>1391364126</v>
      </c>
      <c r="J3" s="14">
        <v>1388772126</v>
      </c>
      <c r="K3" s="14" t="b">
        <v>0</v>
      </c>
      <c r="L3" s="14">
        <v>6</v>
      </c>
      <c r="M3" s="14" t="b">
        <v>0</v>
      </c>
      <c r="N3" s="14" t="s">
        <v>8273</v>
      </c>
      <c r="O3" s="14">
        <v>5</v>
      </c>
      <c r="P3" s="14">
        <v>39.17</v>
      </c>
      <c r="Q3" s="14" t="s">
        <v>8320</v>
      </c>
      <c r="R3" s="14" t="s">
        <v>8322</v>
      </c>
      <c r="S3" s="17">
        <v>41642.751458333332</v>
      </c>
    </row>
    <row r="4" spans="1:19" x14ac:dyDescent="0.35">
      <c r="A4" s="14">
        <v>764</v>
      </c>
      <c r="B4" s="14" t="s">
        <v>765</v>
      </c>
      <c r="C4" s="14" t="s">
        <v>4874</v>
      </c>
      <c r="D4" s="15">
        <v>5000</v>
      </c>
      <c r="E4" s="16">
        <v>0</v>
      </c>
      <c r="F4" s="14" t="s">
        <v>8220</v>
      </c>
      <c r="G4" s="14" t="s">
        <v>8223</v>
      </c>
      <c r="H4" s="14" t="s">
        <v>8245</v>
      </c>
      <c r="I4" s="14">
        <v>1441858161</v>
      </c>
      <c r="J4" s="14">
        <v>1439266161</v>
      </c>
      <c r="K4" s="14" t="b">
        <v>0</v>
      </c>
      <c r="L4" s="14">
        <v>0</v>
      </c>
      <c r="M4" s="14" t="b">
        <v>0</v>
      </c>
      <c r="N4" s="14" t="s">
        <v>8273</v>
      </c>
      <c r="O4" s="14">
        <v>0</v>
      </c>
      <c r="P4" s="14">
        <v>0</v>
      </c>
      <c r="Q4" s="14" t="s">
        <v>8320</v>
      </c>
      <c r="R4" s="14" t="s">
        <v>8322</v>
      </c>
      <c r="S4" s="17">
        <v>42227.173159722224</v>
      </c>
    </row>
    <row r="5" spans="1:19" x14ac:dyDescent="0.35">
      <c r="A5" s="14">
        <v>765</v>
      </c>
      <c r="B5" s="14" t="s">
        <v>766</v>
      </c>
      <c r="C5" s="14" t="s">
        <v>4875</v>
      </c>
      <c r="D5" s="15">
        <v>7000</v>
      </c>
      <c r="E5" s="16">
        <v>2521</v>
      </c>
      <c r="F5" s="14" t="s">
        <v>8220</v>
      </c>
      <c r="G5" s="14" t="s">
        <v>8223</v>
      </c>
      <c r="H5" s="14" t="s">
        <v>8245</v>
      </c>
      <c r="I5" s="14">
        <v>1413723684</v>
      </c>
      <c r="J5" s="14">
        <v>1411131684</v>
      </c>
      <c r="K5" s="14" t="b">
        <v>0</v>
      </c>
      <c r="L5" s="14">
        <v>44</v>
      </c>
      <c r="M5" s="14" t="b">
        <v>0</v>
      </c>
      <c r="N5" s="14" t="s">
        <v>8273</v>
      </c>
      <c r="O5" s="14">
        <v>36</v>
      </c>
      <c r="P5" s="14">
        <v>57.3</v>
      </c>
      <c r="Q5" s="14" t="s">
        <v>8320</v>
      </c>
      <c r="R5" s="14" t="s">
        <v>8322</v>
      </c>
      <c r="S5" s="17">
        <v>41901.542638888888</v>
      </c>
    </row>
    <row r="6" spans="1:19" x14ac:dyDescent="0.35">
      <c r="A6" s="14">
        <v>767</v>
      </c>
      <c r="B6" s="14" t="s">
        <v>768</v>
      </c>
      <c r="C6" s="14" t="s">
        <v>4877</v>
      </c>
      <c r="D6" s="15">
        <v>5000</v>
      </c>
      <c r="E6" s="16">
        <v>177</v>
      </c>
      <c r="F6" s="14" t="s">
        <v>8220</v>
      </c>
      <c r="G6" s="14" t="s">
        <v>8223</v>
      </c>
      <c r="H6" s="14" t="s">
        <v>8245</v>
      </c>
      <c r="I6" s="14">
        <v>1432178810</v>
      </c>
      <c r="J6" s="14">
        <v>1429586810</v>
      </c>
      <c r="K6" s="14" t="b">
        <v>0</v>
      </c>
      <c r="L6" s="14">
        <v>3</v>
      </c>
      <c r="M6" s="14" t="b">
        <v>0</v>
      </c>
      <c r="N6" s="14" t="s">
        <v>8273</v>
      </c>
      <c r="O6" s="14">
        <v>4</v>
      </c>
      <c r="P6" s="14">
        <v>59</v>
      </c>
      <c r="Q6" s="14" t="s">
        <v>8320</v>
      </c>
      <c r="R6" s="14" t="s">
        <v>8322</v>
      </c>
      <c r="S6" s="17">
        <v>42115.143634259264</v>
      </c>
    </row>
    <row r="7" spans="1:19" x14ac:dyDescent="0.35">
      <c r="A7" s="14">
        <v>768</v>
      </c>
      <c r="B7" s="14" t="s">
        <v>769</v>
      </c>
      <c r="C7" s="14" t="s">
        <v>4878</v>
      </c>
      <c r="D7" s="15">
        <v>2500</v>
      </c>
      <c r="E7" s="16">
        <v>0</v>
      </c>
      <c r="F7" s="14" t="s">
        <v>8220</v>
      </c>
      <c r="G7" s="14" t="s">
        <v>8223</v>
      </c>
      <c r="H7" s="14" t="s">
        <v>8245</v>
      </c>
      <c r="I7" s="14">
        <v>1387169890</v>
      </c>
      <c r="J7" s="14">
        <v>1384577890</v>
      </c>
      <c r="K7" s="14" t="b">
        <v>0</v>
      </c>
      <c r="L7" s="14">
        <v>0</v>
      </c>
      <c r="M7" s="14" t="b">
        <v>0</v>
      </c>
      <c r="N7" s="14" t="s">
        <v>8273</v>
      </c>
      <c r="O7" s="14">
        <v>0</v>
      </c>
      <c r="P7" s="14">
        <v>0</v>
      </c>
      <c r="Q7" s="14" t="s">
        <v>8320</v>
      </c>
      <c r="R7" s="14" t="s">
        <v>8322</v>
      </c>
      <c r="S7" s="17">
        <v>41594.207060185188</v>
      </c>
    </row>
    <row r="8" spans="1:19" x14ac:dyDescent="0.35">
      <c r="A8" s="14">
        <v>769</v>
      </c>
      <c r="B8" s="14" t="s">
        <v>770</v>
      </c>
      <c r="C8" s="14" t="s">
        <v>4879</v>
      </c>
      <c r="D8" s="15">
        <v>4000</v>
      </c>
      <c r="E8" s="16">
        <v>1656</v>
      </c>
      <c r="F8" s="14" t="s">
        <v>8220</v>
      </c>
      <c r="G8" s="14" t="s">
        <v>8223</v>
      </c>
      <c r="H8" s="14" t="s">
        <v>8245</v>
      </c>
      <c r="I8" s="14">
        <v>1388102094</v>
      </c>
      <c r="J8" s="14">
        <v>1385510094</v>
      </c>
      <c r="K8" s="14" t="b">
        <v>0</v>
      </c>
      <c r="L8" s="14">
        <v>52</v>
      </c>
      <c r="M8" s="14" t="b">
        <v>0</v>
      </c>
      <c r="N8" s="14" t="s">
        <v>8273</v>
      </c>
      <c r="O8" s="14">
        <v>41</v>
      </c>
      <c r="P8" s="14">
        <v>31.85</v>
      </c>
      <c r="Q8" s="14" t="s">
        <v>8320</v>
      </c>
      <c r="R8" s="14" t="s">
        <v>8322</v>
      </c>
      <c r="S8" s="17">
        <v>41604.996458333335</v>
      </c>
    </row>
    <row r="9" spans="1:19" x14ac:dyDescent="0.35">
      <c r="A9" s="14">
        <v>770</v>
      </c>
      <c r="B9" s="14" t="s">
        <v>771</v>
      </c>
      <c r="C9" s="14" t="s">
        <v>4880</v>
      </c>
      <c r="D9" s="15">
        <v>17500</v>
      </c>
      <c r="E9" s="16">
        <v>0</v>
      </c>
      <c r="F9" s="14" t="s">
        <v>8220</v>
      </c>
      <c r="G9" s="14" t="s">
        <v>8223</v>
      </c>
      <c r="H9" s="14" t="s">
        <v>8245</v>
      </c>
      <c r="I9" s="14">
        <v>1361750369</v>
      </c>
      <c r="J9" s="14">
        <v>1358294369</v>
      </c>
      <c r="K9" s="14" t="b">
        <v>0</v>
      </c>
      <c r="L9" s="14">
        <v>0</v>
      </c>
      <c r="M9" s="14" t="b">
        <v>0</v>
      </c>
      <c r="N9" s="14" t="s">
        <v>8273</v>
      </c>
      <c r="O9" s="14">
        <v>0</v>
      </c>
      <c r="P9" s="14">
        <v>0</v>
      </c>
      <c r="Q9" s="14" t="s">
        <v>8320</v>
      </c>
      <c r="R9" s="14" t="s">
        <v>8322</v>
      </c>
      <c r="S9" s="17">
        <v>41289.999641203707</v>
      </c>
    </row>
    <row r="10" spans="1:19" x14ac:dyDescent="0.35">
      <c r="A10" s="14">
        <v>771</v>
      </c>
      <c r="B10" s="14" t="s">
        <v>772</v>
      </c>
      <c r="C10" s="14" t="s">
        <v>4881</v>
      </c>
      <c r="D10" s="15">
        <v>38000</v>
      </c>
      <c r="E10" s="16">
        <v>10</v>
      </c>
      <c r="F10" s="14" t="s">
        <v>8220</v>
      </c>
      <c r="G10" s="14" t="s">
        <v>8223</v>
      </c>
      <c r="H10" s="14" t="s">
        <v>8245</v>
      </c>
      <c r="I10" s="14">
        <v>1454183202</v>
      </c>
      <c r="J10" s="14">
        <v>1449863202</v>
      </c>
      <c r="K10" s="14" t="b">
        <v>0</v>
      </c>
      <c r="L10" s="14">
        <v>1</v>
      </c>
      <c r="M10" s="14" t="b">
        <v>0</v>
      </c>
      <c r="N10" s="14" t="s">
        <v>8273</v>
      </c>
      <c r="O10" s="14">
        <v>0</v>
      </c>
      <c r="P10" s="14">
        <v>10</v>
      </c>
      <c r="Q10" s="14" t="s">
        <v>8320</v>
      </c>
      <c r="R10" s="14" t="s">
        <v>8322</v>
      </c>
      <c r="S10" s="17">
        <v>42349.824097222227</v>
      </c>
    </row>
    <row r="11" spans="1:19" x14ac:dyDescent="0.35">
      <c r="A11" s="14">
        <v>772</v>
      </c>
      <c r="B11" s="14" t="s">
        <v>773</v>
      </c>
      <c r="C11" s="14" t="s">
        <v>4882</v>
      </c>
      <c r="D11" s="15">
        <v>1500</v>
      </c>
      <c r="E11" s="16">
        <v>50</v>
      </c>
      <c r="F11" s="14" t="s">
        <v>8220</v>
      </c>
      <c r="G11" s="14" t="s">
        <v>8223</v>
      </c>
      <c r="H11" s="14" t="s">
        <v>8245</v>
      </c>
      <c r="I11" s="14">
        <v>1257047940</v>
      </c>
      <c r="J11" s="14">
        <v>1252718519</v>
      </c>
      <c r="K11" s="14" t="b">
        <v>0</v>
      </c>
      <c r="L11" s="14">
        <v>1</v>
      </c>
      <c r="M11" s="14" t="b">
        <v>0</v>
      </c>
      <c r="N11" s="14" t="s">
        <v>8273</v>
      </c>
      <c r="O11" s="14">
        <v>3</v>
      </c>
      <c r="P11" s="14">
        <v>50</v>
      </c>
      <c r="Q11" s="14" t="s">
        <v>8320</v>
      </c>
      <c r="R11" s="14" t="s">
        <v>8322</v>
      </c>
      <c r="S11" s="17">
        <v>40068.056932870371</v>
      </c>
    </row>
    <row r="12" spans="1:19" x14ac:dyDescent="0.35">
      <c r="A12" s="14">
        <v>774</v>
      </c>
      <c r="B12" s="14" t="s">
        <v>775</v>
      </c>
      <c r="C12" s="14" t="s">
        <v>4884</v>
      </c>
      <c r="D12" s="15">
        <v>500</v>
      </c>
      <c r="E12" s="16">
        <v>351</v>
      </c>
      <c r="F12" s="14" t="s">
        <v>8220</v>
      </c>
      <c r="G12" s="14" t="s">
        <v>8223</v>
      </c>
      <c r="H12" s="14" t="s">
        <v>8245</v>
      </c>
      <c r="I12" s="14">
        <v>1393181018</v>
      </c>
      <c r="J12" s="14">
        <v>1390589018</v>
      </c>
      <c r="K12" s="14" t="b">
        <v>0</v>
      </c>
      <c r="L12" s="14">
        <v>9</v>
      </c>
      <c r="M12" s="14" t="b">
        <v>0</v>
      </c>
      <c r="N12" s="14" t="s">
        <v>8273</v>
      </c>
      <c r="O12" s="14">
        <v>70</v>
      </c>
      <c r="P12" s="14">
        <v>39</v>
      </c>
      <c r="Q12" s="14" t="s">
        <v>8320</v>
      </c>
      <c r="R12" s="14" t="s">
        <v>8322</v>
      </c>
      <c r="S12" s="17">
        <v>41663.780300925922</v>
      </c>
    </row>
    <row r="13" spans="1:19" x14ac:dyDescent="0.35">
      <c r="A13" s="14">
        <v>775</v>
      </c>
      <c r="B13" s="14" t="s">
        <v>776</v>
      </c>
      <c r="C13" s="14" t="s">
        <v>4885</v>
      </c>
      <c r="D13" s="15">
        <v>10000</v>
      </c>
      <c r="E13" s="16">
        <v>170</v>
      </c>
      <c r="F13" s="14" t="s">
        <v>8220</v>
      </c>
      <c r="G13" s="14" t="s">
        <v>8223</v>
      </c>
      <c r="H13" s="14" t="s">
        <v>8245</v>
      </c>
      <c r="I13" s="14">
        <v>1323998795</v>
      </c>
      <c r="J13" s="14">
        <v>1321406795</v>
      </c>
      <c r="K13" s="14" t="b">
        <v>0</v>
      </c>
      <c r="L13" s="14">
        <v>5</v>
      </c>
      <c r="M13" s="14" t="b">
        <v>0</v>
      </c>
      <c r="N13" s="14" t="s">
        <v>8273</v>
      </c>
      <c r="O13" s="14">
        <v>2</v>
      </c>
      <c r="P13" s="14">
        <v>34</v>
      </c>
      <c r="Q13" s="14" t="s">
        <v>8320</v>
      </c>
      <c r="R13" s="14" t="s">
        <v>8322</v>
      </c>
      <c r="S13" s="17">
        <v>40863.060127314813</v>
      </c>
    </row>
    <row r="14" spans="1:19" x14ac:dyDescent="0.35">
      <c r="A14" s="14">
        <v>776</v>
      </c>
      <c r="B14" s="14" t="s">
        <v>777</v>
      </c>
      <c r="C14" s="14" t="s">
        <v>4886</v>
      </c>
      <c r="D14" s="15">
        <v>7000</v>
      </c>
      <c r="E14" s="16">
        <v>3598</v>
      </c>
      <c r="F14" s="14" t="s">
        <v>8220</v>
      </c>
      <c r="G14" s="14" t="s">
        <v>8223</v>
      </c>
      <c r="H14" s="14" t="s">
        <v>8245</v>
      </c>
      <c r="I14" s="14">
        <v>1444539600</v>
      </c>
      <c r="J14" s="14">
        <v>1441297645</v>
      </c>
      <c r="K14" s="14" t="b">
        <v>0</v>
      </c>
      <c r="L14" s="14">
        <v>57</v>
      </c>
      <c r="M14" s="14" t="b">
        <v>0</v>
      </c>
      <c r="N14" s="14" t="s">
        <v>8273</v>
      </c>
      <c r="O14" s="14">
        <v>51</v>
      </c>
      <c r="P14" s="14">
        <v>63.12</v>
      </c>
      <c r="Q14" s="14" t="s">
        <v>8320</v>
      </c>
      <c r="R14" s="14" t="s">
        <v>8322</v>
      </c>
      <c r="S14" s="17">
        <v>42250.685706018514</v>
      </c>
    </row>
    <row r="15" spans="1:19" x14ac:dyDescent="0.35">
      <c r="A15" s="14">
        <v>777</v>
      </c>
      <c r="B15" s="14" t="s">
        <v>778</v>
      </c>
      <c r="C15" s="14" t="s">
        <v>4887</v>
      </c>
      <c r="D15" s="15">
        <v>3000</v>
      </c>
      <c r="E15" s="16">
        <v>21</v>
      </c>
      <c r="F15" s="14" t="s">
        <v>8220</v>
      </c>
      <c r="G15" s="14" t="s">
        <v>8223</v>
      </c>
      <c r="H15" s="14" t="s">
        <v>8245</v>
      </c>
      <c r="I15" s="14">
        <v>1375313577</v>
      </c>
      <c r="J15" s="14">
        <v>1372721577</v>
      </c>
      <c r="K15" s="14" t="b">
        <v>0</v>
      </c>
      <c r="L15" s="14">
        <v>3</v>
      </c>
      <c r="M15" s="14" t="b">
        <v>0</v>
      </c>
      <c r="N15" s="14" t="s">
        <v>8273</v>
      </c>
      <c r="O15" s="14">
        <v>1</v>
      </c>
      <c r="P15" s="14">
        <v>7</v>
      </c>
      <c r="Q15" s="14" t="s">
        <v>8320</v>
      </c>
      <c r="R15" s="14" t="s">
        <v>8322</v>
      </c>
      <c r="S15" s="17">
        <v>41456.981215277774</v>
      </c>
    </row>
    <row r="16" spans="1:19" x14ac:dyDescent="0.35">
      <c r="A16" s="14">
        <v>778</v>
      </c>
      <c r="B16" s="14" t="s">
        <v>779</v>
      </c>
      <c r="C16" s="14" t="s">
        <v>4888</v>
      </c>
      <c r="D16" s="15">
        <v>500</v>
      </c>
      <c r="E16" s="16">
        <v>2</v>
      </c>
      <c r="F16" s="14" t="s">
        <v>8220</v>
      </c>
      <c r="G16" s="14" t="s">
        <v>8223</v>
      </c>
      <c r="H16" s="14" t="s">
        <v>8245</v>
      </c>
      <c r="I16" s="14">
        <v>1398876680</v>
      </c>
      <c r="J16" s="14">
        <v>1396284680</v>
      </c>
      <c r="K16" s="14" t="b">
        <v>0</v>
      </c>
      <c r="L16" s="14">
        <v>1</v>
      </c>
      <c r="M16" s="14" t="b">
        <v>0</v>
      </c>
      <c r="N16" s="14" t="s">
        <v>8273</v>
      </c>
      <c r="O16" s="14">
        <v>0</v>
      </c>
      <c r="P16" s="14">
        <v>2</v>
      </c>
      <c r="Q16" s="14" t="s">
        <v>8320</v>
      </c>
      <c r="R16" s="14" t="s">
        <v>8322</v>
      </c>
      <c r="S16" s="17">
        <v>41729.702314814815</v>
      </c>
    </row>
    <row r="17" spans="1:19" x14ac:dyDescent="0.35">
      <c r="A17" s="14">
        <v>779</v>
      </c>
      <c r="B17" s="14" t="s">
        <v>780</v>
      </c>
      <c r="C17" s="14" t="s">
        <v>4889</v>
      </c>
      <c r="D17" s="15">
        <v>15000</v>
      </c>
      <c r="E17" s="16">
        <v>400</v>
      </c>
      <c r="F17" s="14" t="s">
        <v>8220</v>
      </c>
      <c r="G17" s="14" t="s">
        <v>8223</v>
      </c>
      <c r="H17" s="14" t="s">
        <v>8245</v>
      </c>
      <c r="I17" s="14">
        <v>1287115200</v>
      </c>
      <c r="J17" s="14">
        <v>1284567905</v>
      </c>
      <c r="K17" s="14" t="b">
        <v>0</v>
      </c>
      <c r="L17" s="14">
        <v>6</v>
      </c>
      <c r="M17" s="14" t="b">
        <v>0</v>
      </c>
      <c r="N17" s="14" t="s">
        <v>8273</v>
      </c>
      <c r="O17" s="14">
        <v>3</v>
      </c>
      <c r="P17" s="14">
        <v>66.67</v>
      </c>
      <c r="Q17" s="14" t="s">
        <v>8320</v>
      </c>
      <c r="R17" s="14" t="s">
        <v>8322</v>
      </c>
      <c r="S17" s="17">
        <v>40436.68408564815</v>
      </c>
    </row>
    <row r="18" spans="1:19" x14ac:dyDescent="0.35">
      <c r="A18" s="14">
        <v>1482</v>
      </c>
      <c r="B18" s="14" t="s">
        <v>1483</v>
      </c>
      <c r="C18" s="14" t="s">
        <v>5592</v>
      </c>
      <c r="D18" s="15">
        <v>5000</v>
      </c>
      <c r="E18" s="16">
        <v>5</v>
      </c>
      <c r="F18" s="14" t="s">
        <v>8220</v>
      </c>
      <c r="G18" s="14" t="s">
        <v>8223</v>
      </c>
      <c r="H18" s="14" t="s">
        <v>8245</v>
      </c>
      <c r="I18" s="14">
        <v>1347004260</v>
      </c>
      <c r="J18" s="14">
        <v>1345062936</v>
      </c>
      <c r="K18" s="14" t="b">
        <v>0</v>
      </c>
      <c r="L18" s="14">
        <v>1</v>
      </c>
      <c r="M18" s="14" t="b">
        <v>0</v>
      </c>
      <c r="N18" s="14" t="s">
        <v>8273</v>
      </c>
      <c r="O18" s="14">
        <v>0</v>
      </c>
      <c r="P18" s="14">
        <v>5</v>
      </c>
      <c r="Q18" s="14" t="s">
        <v>8320</v>
      </c>
      <c r="R18" s="14" t="s">
        <v>8322</v>
      </c>
      <c r="S18" s="17">
        <v>41136.85805555556</v>
      </c>
    </row>
    <row r="19" spans="1:19" x14ac:dyDescent="0.35">
      <c r="A19" s="14">
        <v>1483</v>
      </c>
      <c r="B19" s="14" t="s">
        <v>1484</v>
      </c>
      <c r="C19" s="14" t="s">
        <v>5593</v>
      </c>
      <c r="D19" s="15">
        <v>7000</v>
      </c>
      <c r="E19" s="16">
        <v>50</v>
      </c>
      <c r="F19" s="14" t="s">
        <v>8220</v>
      </c>
      <c r="G19" s="14" t="s">
        <v>8223</v>
      </c>
      <c r="H19" s="14" t="s">
        <v>8245</v>
      </c>
      <c r="I19" s="14">
        <v>1469162275</v>
      </c>
      <c r="J19" s="14">
        <v>1467002275</v>
      </c>
      <c r="K19" s="14" t="b">
        <v>0</v>
      </c>
      <c r="L19" s="14">
        <v>2</v>
      </c>
      <c r="M19" s="14" t="b">
        <v>0</v>
      </c>
      <c r="N19" s="14" t="s">
        <v>8273</v>
      </c>
      <c r="O19" s="14">
        <v>1</v>
      </c>
      <c r="P19" s="14">
        <v>25</v>
      </c>
      <c r="Q19" s="14" t="s">
        <v>8320</v>
      </c>
      <c r="R19" s="14" t="s">
        <v>8322</v>
      </c>
      <c r="S19" s="17">
        <v>42548.192997685182</v>
      </c>
    </row>
    <row r="20" spans="1:19" x14ac:dyDescent="0.35">
      <c r="A20" s="14">
        <v>1484</v>
      </c>
      <c r="B20" s="14" t="s">
        <v>1485</v>
      </c>
      <c r="C20" s="14" t="s">
        <v>5594</v>
      </c>
      <c r="D20" s="15">
        <v>2000</v>
      </c>
      <c r="E20" s="16">
        <v>0</v>
      </c>
      <c r="F20" s="14" t="s">
        <v>8220</v>
      </c>
      <c r="G20" s="14" t="s">
        <v>8223</v>
      </c>
      <c r="H20" s="14" t="s">
        <v>8245</v>
      </c>
      <c r="I20" s="14">
        <v>1342882260</v>
      </c>
      <c r="J20" s="14">
        <v>1337834963</v>
      </c>
      <c r="K20" s="14" t="b">
        <v>0</v>
      </c>
      <c r="L20" s="14">
        <v>0</v>
      </c>
      <c r="M20" s="14" t="b">
        <v>0</v>
      </c>
      <c r="N20" s="14" t="s">
        <v>8273</v>
      </c>
      <c r="O20" s="14">
        <v>0</v>
      </c>
      <c r="P20" s="14">
        <v>0</v>
      </c>
      <c r="Q20" s="14" t="s">
        <v>8320</v>
      </c>
      <c r="R20" s="14" t="s">
        <v>8322</v>
      </c>
      <c r="S20" s="17">
        <v>41053.200960648144</v>
      </c>
    </row>
    <row r="21" spans="1:19" x14ac:dyDescent="0.35">
      <c r="A21" s="14">
        <v>1485</v>
      </c>
      <c r="B21" s="14" t="s">
        <v>1486</v>
      </c>
      <c r="C21" s="14" t="s">
        <v>5595</v>
      </c>
      <c r="D21" s="15">
        <v>6700</v>
      </c>
      <c r="E21" s="16">
        <v>150</v>
      </c>
      <c r="F21" s="14" t="s">
        <v>8220</v>
      </c>
      <c r="G21" s="14" t="s">
        <v>8223</v>
      </c>
      <c r="H21" s="14" t="s">
        <v>8245</v>
      </c>
      <c r="I21" s="14">
        <v>1434827173</v>
      </c>
      <c r="J21" s="14">
        <v>1430939173</v>
      </c>
      <c r="K21" s="14" t="b">
        <v>0</v>
      </c>
      <c r="L21" s="14">
        <v>3</v>
      </c>
      <c r="M21" s="14" t="b">
        <v>0</v>
      </c>
      <c r="N21" s="14" t="s">
        <v>8273</v>
      </c>
      <c r="O21" s="14">
        <v>2</v>
      </c>
      <c r="P21" s="14">
        <v>50</v>
      </c>
      <c r="Q21" s="14" t="s">
        <v>8320</v>
      </c>
      <c r="R21" s="14" t="s">
        <v>8322</v>
      </c>
      <c r="S21" s="17">
        <v>42130.795983796299</v>
      </c>
    </row>
    <row r="22" spans="1:19" x14ac:dyDescent="0.35">
      <c r="A22" s="14">
        <v>1486</v>
      </c>
      <c r="B22" s="14" t="s">
        <v>1487</v>
      </c>
      <c r="C22" s="14" t="s">
        <v>5596</v>
      </c>
      <c r="D22" s="15">
        <v>20000</v>
      </c>
      <c r="E22" s="16">
        <v>48</v>
      </c>
      <c r="F22" s="14" t="s">
        <v>8220</v>
      </c>
      <c r="G22" s="14" t="s">
        <v>8223</v>
      </c>
      <c r="H22" s="14" t="s">
        <v>8245</v>
      </c>
      <c r="I22" s="14">
        <v>1425009761</v>
      </c>
      <c r="J22" s="14">
        <v>1422417761</v>
      </c>
      <c r="K22" s="14" t="b">
        <v>0</v>
      </c>
      <c r="L22" s="14">
        <v>3</v>
      </c>
      <c r="M22" s="14" t="b">
        <v>0</v>
      </c>
      <c r="N22" s="14" t="s">
        <v>8273</v>
      </c>
      <c r="O22" s="14">
        <v>0</v>
      </c>
      <c r="P22" s="14">
        <v>16</v>
      </c>
      <c r="Q22" s="14" t="s">
        <v>8320</v>
      </c>
      <c r="R22" s="14" t="s">
        <v>8322</v>
      </c>
      <c r="S22" s="17">
        <v>42032.168530092589</v>
      </c>
    </row>
    <row r="23" spans="1:19" x14ac:dyDescent="0.35">
      <c r="A23" s="14">
        <v>1487</v>
      </c>
      <c r="B23" s="14" t="s">
        <v>1488</v>
      </c>
      <c r="C23" s="14" t="s">
        <v>5597</v>
      </c>
      <c r="D23" s="15">
        <v>10000</v>
      </c>
      <c r="E23" s="16">
        <v>0</v>
      </c>
      <c r="F23" s="14" t="s">
        <v>8220</v>
      </c>
      <c r="G23" s="14" t="s">
        <v>8223</v>
      </c>
      <c r="H23" s="14" t="s">
        <v>8245</v>
      </c>
      <c r="I23" s="14">
        <v>1470175271</v>
      </c>
      <c r="J23" s="14">
        <v>1467583271</v>
      </c>
      <c r="K23" s="14" t="b">
        <v>0</v>
      </c>
      <c r="L23" s="14">
        <v>0</v>
      </c>
      <c r="M23" s="14" t="b">
        <v>0</v>
      </c>
      <c r="N23" s="14" t="s">
        <v>8273</v>
      </c>
      <c r="O23" s="14">
        <v>0</v>
      </c>
      <c r="P23" s="14">
        <v>0</v>
      </c>
      <c r="Q23" s="14" t="s">
        <v>8320</v>
      </c>
      <c r="R23" s="14" t="s">
        <v>8322</v>
      </c>
      <c r="S23" s="17">
        <v>42554.917488425926</v>
      </c>
    </row>
    <row r="24" spans="1:19" x14ac:dyDescent="0.35">
      <c r="A24" s="14">
        <v>1489</v>
      </c>
      <c r="B24" s="14" t="s">
        <v>1490</v>
      </c>
      <c r="C24" s="14" t="s">
        <v>5599</v>
      </c>
      <c r="D24" s="15">
        <v>5000</v>
      </c>
      <c r="E24" s="16">
        <v>0</v>
      </c>
      <c r="F24" s="14" t="s">
        <v>8220</v>
      </c>
      <c r="G24" s="14" t="s">
        <v>8223</v>
      </c>
      <c r="H24" s="14" t="s">
        <v>8245</v>
      </c>
      <c r="I24" s="14">
        <v>1352994052</v>
      </c>
      <c r="J24" s="14">
        <v>1350398452</v>
      </c>
      <c r="K24" s="14" t="b">
        <v>0</v>
      </c>
      <c r="L24" s="14">
        <v>0</v>
      </c>
      <c r="M24" s="14" t="b">
        <v>0</v>
      </c>
      <c r="N24" s="14" t="s">
        <v>8273</v>
      </c>
      <c r="O24" s="14">
        <v>0</v>
      </c>
      <c r="P24" s="14">
        <v>0</v>
      </c>
      <c r="Q24" s="14" t="s">
        <v>8320</v>
      </c>
      <c r="R24" s="14" t="s">
        <v>8322</v>
      </c>
      <c r="S24" s="17">
        <v>41198.611712962964</v>
      </c>
    </row>
    <row r="25" spans="1:19" x14ac:dyDescent="0.35">
      <c r="A25" s="14">
        <v>1490</v>
      </c>
      <c r="B25" s="14" t="s">
        <v>1491</v>
      </c>
      <c r="C25" s="14" t="s">
        <v>5600</v>
      </c>
      <c r="D25" s="15">
        <v>2900</v>
      </c>
      <c r="E25" s="16">
        <v>895</v>
      </c>
      <c r="F25" s="14" t="s">
        <v>8220</v>
      </c>
      <c r="G25" s="14" t="s">
        <v>8223</v>
      </c>
      <c r="H25" s="14" t="s">
        <v>8245</v>
      </c>
      <c r="I25" s="14">
        <v>1380720474</v>
      </c>
      <c r="J25" s="14">
        <v>1378214874</v>
      </c>
      <c r="K25" s="14" t="b">
        <v>0</v>
      </c>
      <c r="L25" s="14">
        <v>19</v>
      </c>
      <c r="M25" s="14" t="b">
        <v>0</v>
      </c>
      <c r="N25" s="14" t="s">
        <v>8273</v>
      </c>
      <c r="O25" s="14">
        <v>31</v>
      </c>
      <c r="P25" s="14">
        <v>47.11</v>
      </c>
      <c r="Q25" s="14" t="s">
        <v>8320</v>
      </c>
      <c r="R25" s="14" t="s">
        <v>8322</v>
      </c>
      <c r="S25" s="17">
        <v>41520.561041666668</v>
      </c>
    </row>
    <row r="26" spans="1:19" x14ac:dyDescent="0.35">
      <c r="A26" s="14">
        <v>1491</v>
      </c>
      <c r="B26" s="14" t="s">
        <v>1492</v>
      </c>
      <c r="C26" s="14" t="s">
        <v>5601</v>
      </c>
      <c r="D26" s="15">
        <v>1200</v>
      </c>
      <c r="E26" s="16">
        <v>100</v>
      </c>
      <c r="F26" s="14" t="s">
        <v>8220</v>
      </c>
      <c r="G26" s="14" t="s">
        <v>8223</v>
      </c>
      <c r="H26" s="14" t="s">
        <v>8245</v>
      </c>
      <c r="I26" s="14">
        <v>1424014680</v>
      </c>
      <c r="J26" s="14">
        <v>1418922443</v>
      </c>
      <c r="K26" s="14" t="b">
        <v>0</v>
      </c>
      <c r="L26" s="14">
        <v>1</v>
      </c>
      <c r="M26" s="14" t="b">
        <v>0</v>
      </c>
      <c r="N26" s="14" t="s">
        <v>8273</v>
      </c>
      <c r="O26" s="14">
        <v>8</v>
      </c>
      <c r="P26" s="14">
        <v>100</v>
      </c>
      <c r="Q26" s="14" t="s">
        <v>8320</v>
      </c>
      <c r="R26" s="14" t="s">
        <v>8322</v>
      </c>
      <c r="S26" s="17">
        <v>41991.713460648149</v>
      </c>
    </row>
    <row r="27" spans="1:19" x14ac:dyDescent="0.35">
      <c r="A27" s="14">
        <v>1492</v>
      </c>
      <c r="B27" s="14" t="s">
        <v>1493</v>
      </c>
      <c r="C27" s="14" t="s">
        <v>5602</v>
      </c>
      <c r="D27" s="15">
        <v>4000</v>
      </c>
      <c r="E27" s="16">
        <v>30</v>
      </c>
      <c r="F27" s="14" t="s">
        <v>8220</v>
      </c>
      <c r="G27" s="14" t="s">
        <v>8223</v>
      </c>
      <c r="H27" s="14" t="s">
        <v>8245</v>
      </c>
      <c r="I27" s="14">
        <v>1308431646</v>
      </c>
      <c r="J27" s="14">
        <v>1305839646</v>
      </c>
      <c r="K27" s="14" t="b">
        <v>0</v>
      </c>
      <c r="L27" s="14">
        <v>2</v>
      </c>
      <c r="M27" s="14" t="b">
        <v>0</v>
      </c>
      <c r="N27" s="14" t="s">
        <v>8273</v>
      </c>
      <c r="O27" s="14">
        <v>1</v>
      </c>
      <c r="P27" s="14">
        <v>15</v>
      </c>
      <c r="Q27" s="14" t="s">
        <v>8320</v>
      </c>
      <c r="R27" s="14" t="s">
        <v>8322</v>
      </c>
      <c r="S27" s="17">
        <v>40682.884791666671</v>
      </c>
    </row>
    <row r="28" spans="1:19" x14ac:dyDescent="0.35">
      <c r="A28" s="14">
        <v>1493</v>
      </c>
      <c r="B28" s="14" t="s">
        <v>1494</v>
      </c>
      <c r="C28" s="14" t="s">
        <v>5603</v>
      </c>
      <c r="D28" s="15">
        <v>2400</v>
      </c>
      <c r="E28" s="16">
        <v>0</v>
      </c>
      <c r="F28" s="14" t="s">
        <v>8220</v>
      </c>
      <c r="G28" s="14" t="s">
        <v>8223</v>
      </c>
      <c r="H28" s="14" t="s">
        <v>8245</v>
      </c>
      <c r="I28" s="14">
        <v>1371415675</v>
      </c>
      <c r="J28" s="14">
        <v>1368823675</v>
      </c>
      <c r="K28" s="14" t="b">
        <v>0</v>
      </c>
      <c r="L28" s="14">
        <v>0</v>
      </c>
      <c r="M28" s="14" t="b">
        <v>0</v>
      </c>
      <c r="N28" s="14" t="s">
        <v>8273</v>
      </c>
      <c r="O28" s="14">
        <v>0</v>
      </c>
      <c r="P28" s="14">
        <v>0</v>
      </c>
      <c r="Q28" s="14" t="s">
        <v>8320</v>
      </c>
      <c r="R28" s="14" t="s">
        <v>8322</v>
      </c>
      <c r="S28" s="17">
        <v>41411.866608796299</v>
      </c>
    </row>
    <row r="29" spans="1:19" x14ac:dyDescent="0.35">
      <c r="A29" s="14">
        <v>1494</v>
      </c>
      <c r="B29" s="14" t="s">
        <v>1495</v>
      </c>
      <c r="C29" s="14" t="s">
        <v>5604</v>
      </c>
      <c r="D29" s="15">
        <v>5000</v>
      </c>
      <c r="E29" s="16">
        <v>445</v>
      </c>
      <c r="F29" s="14" t="s">
        <v>8220</v>
      </c>
      <c r="G29" s="14" t="s">
        <v>8223</v>
      </c>
      <c r="H29" s="14" t="s">
        <v>8245</v>
      </c>
      <c r="I29" s="14">
        <v>1428075480</v>
      </c>
      <c r="J29" s="14">
        <v>1425489613</v>
      </c>
      <c r="K29" s="14" t="b">
        <v>0</v>
      </c>
      <c r="L29" s="14">
        <v>11</v>
      </c>
      <c r="M29" s="14" t="b">
        <v>0</v>
      </c>
      <c r="N29" s="14" t="s">
        <v>8273</v>
      </c>
      <c r="O29" s="14">
        <v>9</v>
      </c>
      <c r="P29" s="14">
        <v>40.450000000000003</v>
      </c>
      <c r="Q29" s="14" t="s">
        <v>8320</v>
      </c>
      <c r="R29" s="14" t="s">
        <v>8322</v>
      </c>
      <c r="S29" s="17">
        <v>42067.722372685181</v>
      </c>
    </row>
    <row r="30" spans="1:19" x14ac:dyDescent="0.35">
      <c r="A30" s="14">
        <v>1495</v>
      </c>
      <c r="B30" s="14" t="s">
        <v>1496</v>
      </c>
      <c r="C30" s="14" t="s">
        <v>5605</v>
      </c>
      <c r="D30" s="15">
        <v>2000</v>
      </c>
      <c r="E30" s="16">
        <v>0</v>
      </c>
      <c r="F30" s="14" t="s">
        <v>8220</v>
      </c>
      <c r="G30" s="14" t="s">
        <v>8223</v>
      </c>
      <c r="H30" s="14" t="s">
        <v>8245</v>
      </c>
      <c r="I30" s="14">
        <v>1314471431</v>
      </c>
      <c r="J30" s="14">
        <v>1311879431</v>
      </c>
      <c r="K30" s="14" t="b">
        <v>0</v>
      </c>
      <c r="L30" s="14">
        <v>0</v>
      </c>
      <c r="M30" s="14" t="b">
        <v>0</v>
      </c>
      <c r="N30" s="14" t="s">
        <v>8273</v>
      </c>
      <c r="O30" s="14">
        <v>0</v>
      </c>
      <c r="P30" s="14">
        <v>0</v>
      </c>
      <c r="Q30" s="14" t="s">
        <v>8320</v>
      </c>
      <c r="R30" s="14" t="s">
        <v>8322</v>
      </c>
      <c r="S30" s="17">
        <v>40752.789710648147</v>
      </c>
    </row>
    <row r="31" spans="1:19" x14ac:dyDescent="0.35">
      <c r="A31" s="14">
        <v>1496</v>
      </c>
      <c r="B31" s="14" t="s">
        <v>1497</v>
      </c>
      <c r="C31" s="14" t="s">
        <v>5606</v>
      </c>
      <c r="D31" s="15">
        <v>1500</v>
      </c>
      <c r="E31" s="16">
        <v>0</v>
      </c>
      <c r="F31" s="14" t="s">
        <v>8220</v>
      </c>
      <c r="G31" s="14" t="s">
        <v>8223</v>
      </c>
      <c r="H31" s="14" t="s">
        <v>8245</v>
      </c>
      <c r="I31" s="14">
        <v>1410866659</v>
      </c>
      <c r="J31" s="14">
        <v>1405682659</v>
      </c>
      <c r="K31" s="14" t="b">
        <v>0</v>
      </c>
      <c r="L31" s="14">
        <v>0</v>
      </c>
      <c r="M31" s="14" t="b">
        <v>0</v>
      </c>
      <c r="N31" s="14" t="s">
        <v>8273</v>
      </c>
      <c r="O31" s="14">
        <v>0</v>
      </c>
      <c r="P31" s="14">
        <v>0</v>
      </c>
      <c r="Q31" s="14" t="s">
        <v>8320</v>
      </c>
      <c r="R31" s="14" t="s">
        <v>8322</v>
      </c>
      <c r="S31" s="17">
        <v>41838.475219907406</v>
      </c>
    </row>
    <row r="32" spans="1:19" x14ac:dyDescent="0.35">
      <c r="A32" s="14">
        <v>1497</v>
      </c>
      <c r="B32" s="14" t="s">
        <v>1498</v>
      </c>
      <c r="C32" s="14" t="s">
        <v>5607</v>
      </c>
      <c r="D32" s="15">
        <v>15000</v>
      </c>
      <c r="E32" s="16">
        <v>1</v>
      </c>
      <c r="F32" s="14" t="s">
        <v>8220</v>
      </c>
      <c r="G32" s="14" t="s">
        <v>8223</v>
      </c>
      <c r="H32" s="14" t="s">
        <v>8245</v>
      </c>
      <c r="I32" s="14">
        <v>1375299780</v>
      </c>
      <c r="J32" s="14">
        <v>1371655522</v>
      </c>
      <c r="K32" s="14" t="b">
        <v>0</v>
      </c>
      <c r="L32" s="14">
        <v>1</v>
      </c>
      <c r="M32" s="14" t="b">
        <v>0</v>
      </c>
      <c r="N32" s="14" t="s">
        <v>8273</v>
      </c>
      <c r="O32" s="14">
        <v>0</v>
      </c>
      <c r="P32" s="14">
        <v>1</v>
      </c>
      <c r="Q32" s="14" t="s">
        <v>8320</v>
      </c>
      <c r="R32" s="14" t="s">
        <v>8322</v>
      </c>
      <c r="S32" s="17">
        <v>41444.64261574074</v>
      </c>
    </row>
    <row r="33" spans="1:19" x14ac:dyDescent="0.35">
      <c r="A33" s="14">
        <v>1498</v>
      </c>
      <c r="B33" s="14" t="s">
        <v>1499</v>
      </c>
      <c r="C33" s="14" t="s">
        <v>5608</v>
      </c>
      <c r="D33" s="15">
        <v>3000</v>
      </c>
      <c r="E33" s="16">
        <v>57</v>
      </c>
      <c r="F33" s="14" t="s">
        <v>8220</v>
      </c>
      <c r="G33" s="14" t="s">
        <v>8223</v>
      </c>
      <c r="H33" s="14" t="s">
        <v>8245</v>
      </c>
      <c r="I33" s="14">
        <v>1409787378</v>
      </c>
      <c r="J33" s="14">
        <v>1405899378</v>
      </c>
      <c r="K33" s="14" t="b">
        <v>0</v>
      </c>
      <c r="L33" s="14">
        <v>3</v>
      </c>
      <c r="M33" s="14" t="b">
        <v>0</v>
      </c>
      <c r="N33" s="14" t="s">
        <v>8273</v>
      </c>
      <c r="O33" s="14">
        <v>2</v>
      </c>
      <c r="P33" s="14">
        <v>19</v>
      </c>
      <c r="Q33" s="14" t="s">
        <v>8320</v>
      </c>
      <c r="R33" s="14" t="s">
        <v>8322</v>
      </c>
      <c r="S33" s="17">
        <v>41840.983541666668</v>
      </c>
    </row>
    <row r="34" spans="1:19" x14ac:dyDescent="0.35">
      <c r="A34" s="14">
        <v>1499</v>
      </c>
      <c r="B34" s="14" t="s">
        <v>1500</v>
      </c>
      <c r="C34" s="14" t="s">
        <v>5609</v>
      </c>
      <c r="D34" s="15">
        <v>2000</v>
      </c>
      <c r="E34" s="16">
        <v>5</v>
      </c>
      <c r="F34" s="14" t="s">
        <v>8220</v>
      </c>
      <c r="G34" s="14" t="s">
        <v>8223</v>
      </c>
      <c r="H34" s="14" t="s">
        <v>8245</v>
      </c>
      <c r="I34" s="14">
        <v>1470355833</v>
      </c>
      <c r="J34" s="14">
        <v>1465171833</v>
      </c>
      <c r="K34" s="14" t="b">
        <v>0</v>
      </c>
      <c r="L34" s="14">
        <v>1</v>
      </c>
      <c r="M34" s="14" t="b">
        <v>0</v>
      </c>
      <c r="N34" s="14" t="s">
        <v>8273</v>
      </c>
      <c r="O34" s="14">
        <v>0</v>
      </c>
      <c r="P34" s="14">
        <v>5</v>
      </c>
      <c r="Q34" s="14" t="s">
        <v>8320</v>
      </c>
      <c r="R34" s="14" t="s">
        <v>8322</v>
      </c>
      <c r="S34" s="17">
        <v>42527.007326388892</v>
      </c>
    </row>
    <row r="35" spans="1:19" x14ac:dyDescent="0.35">
      <c r="A35" s="14">
        <v>1500</v>
      </c>
      <c r="B35" s="14" t="s">
        <v>1501</v>
      </c>
      <c r="C35" s="14" t="s">
        <v>5610</v>
      </c>
      <c r="D35" s="15">
        <v>2800</v>
      </c>
      <c r="E35" s="16">
        <v>701</v>
      </c>
      <c r="F35" s="14" t="s">
        <v>8220</v>
      </c>
      <c r="G35" s="14" t="s">
        <v>8223</v>
      </c>
      <c r="H35" s="14" t="s">
        <v>8245</v>
      </c>
      <c r="I35" s="14">
        <v>1367444557</v>
      </c>
      <c r="J35" s="14">
        <v>1364852557</v>
      </c>
      <c r="K35" s="14" t="b">
        <v>0</v>
      </c>
      <c r="L35" s="14">
        <v>15</v>
      </c>
      <c r="M35" s="14" t="b">
        <v>0</v>
      </c>
      <c r="N35" s="14" t="s">
        <v>8273</v>
      </c>
      <c r="O35" s="14">
        <v>25</v>
      </c>
      <c r="P35" s="14">
        <v>46.73</v>
      </c>
      <c r="Q35" s="14" t="s">
        <v>8320</v>
      </c>
      <c r="R35" s="14" t="s">
        <v>8322</v>
      </c>
      <c r="S35" s="17">
        <v>41365.904594907406</v>
      </c>
    </row>
  </sheetData>
  <conditionalFormatting sqref="F1:F35">
    <cfRule type="cellIs" dxfId="3" priority="2" operator="equal">
      <formula>"successful"</formula>
    </cfRule>
    <cfRule type="cellIs" dxfId="2" priority="3" operator="equal">
      <formula>"live"</formula>
    </cfRule>
  </conditionalFormatting>
  <conditionalFormatting sqref="O2:O35 O1:P1">
    <cfRule type="colorScale" priority="1">
      <colorScale>
        <cfvo type="min"/>
        <cfvo type="percentile" val="90"/>
        <color rgb="FFFF7979"/>
        <color theme="4" tint="0.39997558519241921"/>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E9BA3-91D6-40A4-A91F-91ED10135B04}">
  <dimension ref="A1:S50"/>
  <sheetViews>
    <sheetView workbookViewId="0">
      <selection activeCell="E13" sqref="E13"/>
    </sheetView>
  </sheetViews>
  <sheetFormatPr defaultRowHeight="14.5" x14ac:dyDescent="0.35"/>
  <cols>
    <col min="7" max="7" width="11.08984375" bestFit="1" customWidth="1"/>
    <col min="8" max="8" width="9.81640625" bestFit="1" customWidth="1"/>
    <col min="9" max="9" width="9.1796875" bestFit="1" customWidth="1"/>
  </cols>
  <sheetData>
    <row r="1" spans="1:19" x14ac:dyDescent="0.35">
      <c r="A1" s="1" t="s">
        <v>0</v>
      </c>
      <c r="B1" s="1" t="s">
        <v>1</v>
      </c>
      <c r="C1" s="1"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1" t="s">
        <v>8358</v>
      </c>
      <c r="R1" s="1" t="s">
        <v>8359</v>
      </c>
      <c r="S1" s="1" t="s">
        <v>8365</v>
      </c>
    </row>
    <row r="2" spans="1:19" x14ac:dyDescent="0.35">
      <c r="A2" s="14">
        <v>720</v>
      </c>
      <c r="B2" s="14" t="s">
        <v>721</v>
      </c>
      <c r="C2" s="14" t="s">
        <v>4830</v>
      </c>
      <c r="D2" s="15">
        <v>1900</v>
      </c>
      <c r="E2" s="16">
        <v>2735</v>
      </c>
      <c r="F2" s="14" t="s">
        <v>8218</v>
      </c>
      <c r="G2" s="14" t="s">
        <v>8223</v>
      </c>
      <c r="H2" s="14" t="s">
        <v>8245</v>
      </c>
      <c r="I2" s="14">
        <v>1327851291</v>
      </c>
      <c r="J2" s="14">
        <v>1325432091</v>
      </c>
      <c r="K2" s="14" t="b">
        <v>0</v>
      </c>
      <c r="L2" s="14">
        <v>41</v>
      </c>
      <c r="M2" s="14" t="b">
        <v>1</v>
      </c>
      <c r="N2" s="14" t="s">
        <v>8272</v>
      </c>
      <c r="O2" s="14">
        <v>144</v>
      </c>
      <c r="P2" s="14">
        <v>66.709999999999994</v>
      </c>
      <c r="Q2" s="14" t="s">
        <v>8320</v>
      </c>
      <c r="R2" s="14" t="s">
        <v>8321</v>
      </c>
      <c r="S2" s="17">
        <v>40909.649201388893</v>
      </c>
    </row>
    <row r="3" spans="1:19" x14ac:dyDescent="0.35">
      <c r="A3" s="14">
        <v>721</v>
      </c>
      <c r="B3" s="14" t="s">
        <v>722</v>
      </c>
      <c r="C3" s="14" t="s">
        <v>4831</v>
      </c>
      <c r="D3" s="15">
        <v>8200</v>
      </c>
      <c r="E3" s="16">
        <v>10013</v>
      </c>
      <c r="F3" s="14" t="s">
        <v>8218</v>
      </c>
      <c r="G3" s="14" t="s">
        <v>8223</v>
      </c>
      <c r="H3" s="14" t="s">
        <v>8245</v>
      </c>
      <c r="I3" s="14">
        <v>1406900607</v>
      </c>
      <c r="J3" s="14">
        <v>1403012607</v>
      </c>
      <c r="K3" s="14" t="b">
        <v>0</v>
      </c>
      <c r="L3" s="14">
        <v>119</v>
      </c>
      <c r="M3" s="14" t="b">
        <v>1</v>
      </c>
      <c r="N3" s="14" t="s">
        <v>8272</v>
      </c>
      <c r="O3" s="14">
        <v>122</v>
      </c>
      <c r="P3" s="14">
        <v>84.14</v>
      </c>
      <c r="Q3" s="14" t="s">
        <v>8320</v>
      </c>
      <c r="R3" s="14" t="s">
        <v>8321</v>
      </c>
      <c r="S3" s="17">
        <v>41807.571840277778</v>
      </c>
    </row>
    <row r="4" spans="1:19" x14ac:dyDescent="0.35">
      <c r="A4" s="14">
        <v>722</v>
      </c>
      <c r="B4" s="14" t="s">
        <v>723</v>
      </c>
      <c r="C4" s="14" t="s">
        <v>4832</v>
      </c>
      <c r="D4" s="15">
        <v>25000</v>
      </c>
      <c r="E4" s="16">
        <v>33006</v>
      </c>
      <c r="F4" s="14" t="s">
        <v>8218</v>
      </c>
      <c r="G4" s="14" t="s">
        <v>8223</v>
      </c>
      <c r="H4" s="14" t="s">
        <v>8245</v>
      </c>
      <c r="I4" s="14">
        <v>1333909178</v>
      </c>
      <c r="J4" s="14">
        <v>1331320778</v>
      </c>
      <c r="K4" s="14" t="b">
        <v>0</v>
      </c>
      <c r="L4" s="14">
        <v>153</v>
      </c>
      <c r="M4" s="14" t="b">
        <v>1</v>
      </c>
      <c r="N4" s="14" t="s">
        <v>8272</v>
      </c>
      <c r="O4" s="14">
        <v>132</v>
      </c>
      <c r="P4" s="14">
        <v>215.73</v>
      </c>
      <c r="Q4" s="14" t="s">
        <v>8320</v>
      </c>
      <c r="R4" s="14" t="s">
        <v>8321</v>
      </c>
      <c r="S4" s="17">
        <v>40977.805300925924</v>
      </c>
    </row>
    <row r="5" spans="1:19" x14ac:dyDescent="0.35">
      <c r="A5" s="14">
        <v>723</v>
      </c>
      <c r="B5" s="14" t="s">
        <v>724</v>
      </c>
      <c r="C5" s="14" t="s">
        <v>4833</v>
      </c>
      <c r="D5" s="15">
        <v>5000</v>
      </c>
      <c r="E5" s="16">
        <v>5469</v>
      </c>
      <c r="F5" s="14" t="s">
        <v>8218</v>
      </c>
      <c r="G5" s="14" t="s">
        <v>8223</v>
      </c>
      <c r="H5" s="14" t="s">
        <v>8245</v>
      </c>
      <c r="I5" s="14">
        <v>1438228740</v>
      </c>
      <c r="J5" s="14">
        <v>1435606549</v>
      </c>
      <c r="K5" s="14" t="b">
        <v>0</v>
      </c>
      <c r="L5" s="14">
        <v>100</v>
      </c>
      <c r="M5" s="14" t="b">
        <v>1</v>
      </c>
      <c r="N5" s="14" t="s">
        <v>8272</v>
      </c>
      <c r="O5" s="14">
        <v>109</v>
      </c>
      <c r="P5" s="14">
        <v>54.69</v>
      </c>
      <c r="Q5" s="14" t="s">
        <v>8320</v>
      </c>
      <c r="R5" s="14" t="s">
        <v>8321</v>
      </c>
      <c r="S5" s="17">
        <v>42184.816539351858</v>
      </c>
    </row>
    <row r="6" spans="1:19" x14ac:dyDescent="0.35">
      <c r="A6" s="14">
        <v>724</v>
      </c>
      <c r="B6" s="14" t="s">
        <v>725</v>
      </c>
      <c r="C6" s="14" t="s">
        <v>4834</v>
      </c>
      <c r="D6" s="15">
        <v>7000</v>
      </c>
      <c r="E6" s="16">
        <v>7383.01</v>
      </c>
      <c r="F6" s="14" t="s">
        <v>8218</v>
      </c>
      <c r="G6" s="14" t="s">
        <v>8223</v>
      </c>
      <c r="H6" s="14" t="s">
        <v>8245</v>
      </c>
      <c r="I6" s="14">
        <v>1309447163</v>
      </c>
      <c r="J6" s="14">
        <v>1306855163</v>
      </c>
      <c r="K6" s="14" t="b">
        <v>0</v>
      </c>
      <c r="L6" s="14">
        <v>143</v>
      </c>
      <c r="M6" s="14" t="b">
        <v>1</v>
      </c>
      <c r="N6" s="14" t="s">
        <v>8272</v>
      </c>
      <c r="O6" s="14">
        <v>105</v>
      </c>
      <c r="P6" s="14">
        <v>51.63</v>
      </c>
      <c r="Q6" s="14" t="s">
        <v>8320</v>
      </c>
      <c r="R6" s="14" t="s">
        <v>8321</v>
      </c>
      <c r="S6" s="17">
        <v>40694.638460648144</v>
      </c>
    </row>
    <row r="7" spans="1:19" x14ac:dyDescent="0.35">
      <c r="A7" s="14">
        <v>725</v>
      </c>
      <c r="B7" s="14" t="s">
        <v>726</v>
      </c>
      <c r="C7" s="14" t="s">
        <v>4835</v>
      </c>
      <c r="D7" s="15">
        <v>20000</v>
      </c>
      <c r="E7" s="16">
        <v>20070</v>
      </c>
      <c r="F7" s="14" t="s">
        <v>8218</v>
      </c>
      <c r="G7" s="14" t="s">
        <v>8223</v>
      </c>
      <c r="H7" s="14" t="s">
        <v>8245</v>
      </c>
      <c r="I7" s="14">
        <v>1450018912</v>
      </c>
      <c r="J7" s="14">
        <v>1447426912</v>
      </c>
      <c r="K7" s="14" t="b">
        <v>0</v>
      </c>
      <c r="L7" s="14">
        <v>140</v>
      </c>
      <c r="M7" s="14" t="b">
        <v>1</v>
      </c>
      <c r="N7" s="14" t="s">
        <v>8272</v>
      </c>
      <c r="O7" s="14">
        <v>100</v>
      </c>
      <c r="P7" s="14">
        <v>143.36000000000001</v>
      </c>
      <c r="Q7" s="14" t="s">
        <v>8320</v>
      </c>
      <c r="R7" s="14" t="s">
        <v>8321</v>
      </c>
      <c r="S7" s="17">
        <v>42321.626296296294</v>
      </c>
    </row>
    <row r="8" spans="1:19" x14ac:dyDescent="0.35">
      <c r="A8" s="14">
        <v>726</v>
      </c>
      <c r="B8" s="14" t="s">
        <v>727</v>
      </c>
      <c r="C8" s="14" t="s">
        <v>4836</v>
      </c>
      <c r="D8" s="15">
        <v>2500</v>
      </c>
      <c r="E8" s="16">
        <v>2535</v>
      </c>
      <c r="F8" s="14" t="s">
        <v>8218</v>
      </c>
      <c r="G8" s="14" t="s">
        <v>8223</v>
      </c>
      <c r="H8" s="14" t="s">
        <v>8245</v>
      </c>
      <c r="I8" s="14">
        <v>1365728487</v>
      </c>
      <c r="J8" s="14">
        <v>1363136487</v>
      </c>
      <c r="K8" s="14" t="b">
        <v>0</v>
      </c>
      <c r="L8" s="14">
        <v>35</v>
      </c>
      <c r="M8" s="14" t="b">
        <v>1</v>
      </c>
      <c r="N8" s="14" t="s">
        <v>8272</v>
      </c>
      <c r="O8" s="14">
        <v>101</v>
      </c>
      <c r="P8" s="14">
        <v>72.430000000000007</v>
      </c>
      <c r="Q8" s="14" t="s">
        <v>8320</v>
      </c>
      <c r="R8" s="14" t="s">
        <v>8321</v>
      </c>
      <c r="S8" s="17">
        <v>41346.042673611111</v>
      </c>
    </row>
    <row r="9" spans="1:19" x14ac:dyDescent="0.35">
      <c r="A9" s="14">
        <v>727</v>
      </c>
      <c r="B9" s="14" t="s">
        <v>728</v>
      </c>
      <c r="C9" s="14" t="s">
        <v>4837</v>
      </c>
      <c r="D9" s="15">
        <v>3500</v>
      </c>
      <c r="E9" s="16">
        <v>5443</v>
      </c>
      <c r="F9" s="14" t="s">
        <v>8218</v>
      </c>
      <c r="G9" s="14" t="s">
        <v>8223</v>
      </c>
      <c r="H9" s="14" t="s">
        <v>8245</v>
      </c>
      <c r="I9" s="14">
        <v>1358198400</v>
      </c>
      <c r="J9" s="14">
        <v>1354580949</v>
      </c>
      <c r="K9" s="14" t="b">
        <v>0</v>
      </c>
      <c r="L9" s="14">
        <v>149</v>
      </c>
      <c r="M9" s="14" t="b">
        <v>1</v>
      </c>
      <c r="N9" s="14" t="s">
        <v>8272</v>
      </c>
      <c r="O9" s="14">
        <v>156</v>
      </c>
      <c r="P9" s="14">
        <v>36.53</v>
      </c>
      <c r="Q9" s="14" t="s">
        <v>8320</v>
      </c>
      <c r="R9" s="14" t="s">
        <v>8321</v>
      </c>
      <c r="S9" s="17">
        <v>41247.020243055551</v>
      </c>
    </row>
    <row r="10" spans="1:19" x14ac:dyDescent="0.35">
      <c r="A10" s="14">
        <v>728</v>
      </c>
      <c r="B10" s="14" t="s">
        <v>729</v>
      </c>
      <c r="C10" s="14" t="s">
        <v>4838</v>
      </c>
      <c r="D10" s="15">
        <v>7500</v>
      </c>
      <c r="E10" s="16">
        <v>7917.45</v>
      </c>
      <c r="F10" s="14" t="s">
        <v>8218</v>
      </c>
      <c r="G10" s="14" t="s">
        <v>8223</v>
      </c>
      <c r="H10" s="14" t="s">
        <v>8245</v>
      </c>
      <c r="I10" s="14">
        <v>1313957157</v>
      </c>
      <c r="J10" s="14">
        <v>1310069157</v>
      </c>
      <c r="K10" s="14" t="b">
        <v>0</v>
      </c>
      <c r="L10" s="14">
        <v>130</v>
      </c>
      <c r="M10" s="14" t="b">
        <v>1</v>
      </c>
      <c r="N10" s="14" t="s">
        <v>8272</v>
      </c>
      <c r="O10" s="14">
        <v>106</v>
      </c>
      <c r="P10" s="14">
        <v>60.9</v>
      </c>
      <c r="Q10" s="14" t="s">
        <v>8320</v>
      </c>
      <c r="R10" s="14" t="s">
        <v>8321</v>
      </c>
      <c r="S10" s="17">
        <v>40731.837465277778</v>
      </c>
    </row>
    <row r="11" spans="1:19" x14ac:dyDescent="0.35">
      <c r="A11" s="14">
        <v>729</v>
      </c>
      <c r="B11" s="14" t="s">
        <v>730</v>
      </c>
      <c r="C11" s="14" t="s">
        <v>4839</v>
      </c>
      <c r="D11" s="15">
        <v>4000</v>
      </c>
      <c r="E11" s="16">
        <v>5226</v>
      </c>
      <c r="F11" s="14" t="s">
        <v>8218</v>
      </c>
      <c r="G11" s="14" t="s">
        <v>8223</v>
      </c>
      <c r="H11" s="14" t="s">
        <v>8245</v>
      </c>
      <c r="I11" s="14">
        <v>1348028861</v>
      </c>
      <c r="J11" s="14">
        <v>1342844861</v>
      </c>
      <c r="K11" s="14" t="b">
        <v>0</v>
      </c>
      <c r="L11" s="14">
        <v>120</v>
      </c>
      <c r="M11" s="14" t="b">
        <v>1</v>
      </c>
      <c r="N11" s="14" t="s">
        <v>8272</v>
      </c>
      <c r="O11" s="14">
        <v>131</v>
      </c>
      <c r="P11" s="14">
        <v>43.55</v>
      </c>
      <c r="Q11" s="14" t="s">
        <v>8320</v>
      </c>
      <c r="R11" s="14" t="s">
        <v>8321</v>
      </c>
      <c r="S11" s="17">
        <v>41111.185891203706</v>
      </c>
    </row>
    <row r="12" spans="1:19" x14ac:dyDescent="0.35">
      <c r="A12" s="14">
        <v>730</v>
      </c>
      <c r="B12" s="14" t="s">
        <v>731</v>
      </c>
      <c r="C12" s="14" t="s">
        <v>4840</v>
      </c>
      <c r="D12" s="15">
        <v>20000</v>
      </c>
      <c r="E12" s="16">
        <v>26438</v>
      </c>
      <c r="F12" s="14" t="s">
        <v>8218</v>
      </c>
      <c r="G12" s="14" t="s">
        <v>8223</v>
      </c>
      <c r="H12" s="14" t="s">
        <v>8245</v>
      </c>
      <c r="I12" s="14">
        <v>1323280391</v>
      </c>
      <c r="J12" s="14">
        <v>1320688391</v>
      </c>
      <c r="K12" s="14" t="b">
        <v>0</v>
      </c>
      <c r="L12" s="14">
        <v>265</v>
      </c>
      <c r="M12" s="14" t="b">
        <v>1</v>
      </c>
      <c r="N12" s="14" t="s">
        <v>8272</v>
      </c>
      <c r="O12" s="14">
        <v>132</v>
      </c>
      <c r="P12" s="14">
        <v>99.77</v>
      </c>
      <c r="Q12" s="14" t="s">
        <v>8320</v>
      </c>
      <c r="R12" s="14" t="s">
        <v>8321</v>
      </c>
      <c r="S12" s="17">
        <v>40854.745266203703</v>
      </c>
    </row>
    <row r="13" spans="1:19" x14ac:dyDescent="0.35">
      <c r="A13" s="14">
        <v>731</v>
      </c>
      <c r="B13" s="14" t="s">
        <v>732</v>
      </c>
      <c r="C13" s="14" t="s">
        <v>4841</v>
      </c>
      <c r="D13" s="15">
        <v>5000</v>
      </c>
      <c r="E13" s="16">
        <v>6300</v>
      </c>
      <c r="F13" s="14" t="s">
        <v>8218</v>
      </c>
      <c r="G13" s="14" t="s">
        <v>8223</v>
      </c>
      <c r="H13" s="14" t="s">
        <v>8245</v>
      </c>
      <c r="I13" s="14">
        <v>1327212000</v>
      </c>
      <c r="J13" s="14">
        <v>1322852747</v>
      </c>
      <c r="K13" s="14" t="b">
        <v>0</v>
      </c>
      <c r="L13" s="14">
        <v>71</v>
      </c>
      <c r="M13" s="14" t="b">
        <v>1</v>
      </c>
      <c r="N13" s="14" t="s">
        <v>8272</v>
      </c>
      <c r="O13" s="14">
        <v>126</v>
      </c>
      <c r="P13" s="14">
        <v>88.73</v>
      </c>
      <c r="Q13" s="14" t="s">
        <v>8320</v>
      </c>
      <c r="R13" s="14" t="s">
        <v>8321</v>
      </c>
      <c r="S13" s="17">
        <v>40879.795682870368</v>
      </c>
    </row>
    <row r="14" spans="1:19" x14ac:dyDescent="0.35">
      <c r="A14" s="14">
        <v>735</v>
      </c>
      <c r="B14" s="14" t="s">
        <v>736</v>
      </c>
      <c r="C14" s="14" t="s">
        <v>4845</v>
      </c>
      <c r="D14" s="15">
        <v>47000</v>
      </c>
      <c r="E14" s="16">
        <v>53771</v>
      </c>
      <c r="F14" s="14" t="s">
        <v>8218</v>
      </c>
      <c r="G14" s="14" t="s">
        <v>8223</v>
      </c>
      <c r="H14" s="14" t="s">
        <v>8245</v>
      </c>
      <c r="I14" s="14">
        <v>1417653540</v>
      </c>
      <c r="J14" s="14">
        <v>1414975346</v>
      </c>
      <c r="K14" s="14" t="b">
        <v>0</v>
      </c>
      <c r="L14" s="14">
        <v>229</v>
      </c>
      <c r="M14" s="14" t="b">
        <v>1</v>
      </c>
      <c r="N14" s="14" t="s">
        <v>8272</v>
      </c>
      <c r="O14" s="14">
        <v>114</v>
      </c>
      <c r="P14" s="14">
        <v>234.81</v>
      </c>
      <c r="Q14" s="14" t="s">
        <v>8320</v>
      </c>
      <c r="R14" s="14" t="s">
        <v>8321</v>
      </c>
      <c r="S14" s="17">
        <v>41946.029467592591</v>
      </c>
    </row>
    <row r="15" spans="1:19" x14ac:dyDescent="0.35">
      <c r="A15" s="14">
        <v>736</v>
      </c>
      <c r="B15" s="14" t="s">
        <v>737</v>
      </c>
      <c r="C15" s="14" t="s">
        <v>4846</v>
      </c>
      <c r="D15" s="15">
        <v>3600</v>
      </c>
      <c r="E15" s="16">
        <v>11345</v>
      </c>
      <c r="F15" s="14" t="s">
        <v>8218</v>
      </c>
      <c r="G15" s="14" t="s">
        <v>8223</v>
      </c>
      <c r="H15" s="14" t="s">
        <v>8245</v>
      </c>
      <c r="I15" s="14">
        <v>1385009940</v>
      </c>
      <c r="J15" s="14">
        <v>1383327440</v>
      </c>
      <c r="K15" s="14" t="b">
        <v>0</v>
      </c>
      <c r="L15" s="14">
        <v>108</v>
      </c>
      <c r="M15" s="14" t="b">
        <v>1</v>
      </c>
      <c r="N15" s="14" t="s">
        <v>8272</v>
      </c>
      <c r="O15" s="14">
        <v>315</v>
      </c>
      <c r="P15" s="14">
        <v>105.05</v>
      </c>
      <c r="Q15" s="14" t="s">
        <v>8320</v>
      </c>
      <c r="R15" s="14" t="s">
        <v>8321</v>
      </c>
      <c r="S15" s="17">
        <v>41579.734259259261</v>
      </c>
    </row>
    <row r="16" spans="1:19" x14ac:dyDescent="0.35">
      <c r="A16" s="14">
        <v>737</v>
      </c>
      <c r="B16" s="14" t="s">
        <v>738</v>
      </c>
      <c r="C16" s="14" t="s">
        <v>4847</v>
      </c>
      <c r="D16" s="15">
        <v>5000</v>
      </c>
      <c r="E16" s="16">
        <v>6120</v>
      </c>
      <c r="F16" s="14" t="s">
        <v>8218</v>
      </c>
      <c r="G16" s="14" t="s">
        <v>8223</v>
      </c>
      <c r="H16" s="14" t="s">
        <v>8245</v>
      </c>
      <c r="I16" s="14">
        <v>1392408000</v>
      </c>
      <c r="J16" s="14">
        <v>1390890987</v>
      </c>
      <c r="K16" s="14" t="b">
        <v>0</v>
      </c>
      <c r="L16" s="14">
        <v>108</v>
      </c>
      <c r="M16" s="14" t="b">
        <v>1</v>
      </c>
      <c r="N16" s="14" t="s">
        <v>8272</v>
      </c>
      <c r="O16" s="14">
        <v>122</v>
      </c>
      <c r="P16" s="14">
        <v>56.67</v>
      </c>
      <c r="Q16" s="14" t="s">
        <v>8320</v>
      </c>
      <c r="R16" s="14" t="s">
        <v>8321</v>
      </c>
      <c r="S16" s="17">
        <v>41667.275312500002</v>
      </c>
    </row>
    <row r="17" spans="1:19" x14ac:dyDescent="0.35">
      <c r="A17" s="14">
        <v>738</v>
      </c>
      <c r="B17" s="14" t="s">
        <v>739</v>
      </c>
      <c r="C17" s="14" t="s">
        <v>4848</v>
      </c>
      <c r="D17" s="15">
        <v>1500</v>
      </c>
      <c r="E17" s="16">
        <v>1601</v>
      </c>
      <c r="F17" s="14" t="s">
        <v>8218</v>
      </c>
      <c r="G17" s="14" t="s">
        <v>8223</v>
      </c>
      <c r="H17" s="14" t="s">
        <v>8245</v>
      </c>
      <c r="I17" s="14">
        <v>1417409940</v>
      </c>
      <c r="J17" s="14">
        <v>1414765794</v>
      </c>
      <c r="K17" s="14" t="b">
        <v>0</v>
      </c>
      <c r="L17" s="14">
        <v>41</v>
      </c>
      <c r="M17" s="14" t="b">
        <v>1</v>
      </c>
      <c r="N17" s="14" t="s">
        <v>8272</v>
      </c>
      <c r="O17" s="14">
        <v>107</v>
      </c>
      <c r="P17" s="14">
        <v>39.049999999999997</v>
      </c>
      <c r="Q17" s="14" t="s">
        <v>8320</v>
      </c>
      <c r="R17" s="14" t="s">
        <v>8321</v>
      </c>
      <c r="S17" s="17">
        <v>41943.604097222218</v>
      </c>
    </row>
    <row r="18" spans="1:19" x14ac:dyDescent="0.35">
      <c r="A18" s="14">
        <v>739</v>
      </c>
      <c r="B18" s="14" t="s">
        <v>740</v>
      </c>
      <c r="C18" s="14" t="s">
        <v>4849</v>
      </c>
      <c r="D18" s="15">
        <v>6000</v>
      </c>
      <c r="E18" s="16">
        <v>9500</v>
      </c>
      <c r="F18" s="14" t="s">
        <v>8218</v>
      </c>
      <c r="G18" s="14" t="s">
        <v>8223</v>
      </c>
      <c r="H18" s="14" t="s">
        <v>8245</v>
      </c>
      <c r="I18" s="14">
        <v>1407758629</v>
      </c>
      <c r="J18" s="14">
        <v>1404907429</v>
      </c>
      <c r="K18" s="14" t="b">
        <v>0</v>
      </c>
      <c r="L18" s="14">
        <v>139</v>
      </c>
      <c r="M18" s="14" t="b">
        <v>1</v>
      </c>
      <c r="N18" s="14" t="s">
        <v>8272</v>
      </c>
      <c r="O18" s="14">
        <v>158</v>
      </c>
      <c r="P18" s="14">
        <v>68.349999999999994</v>
      </c>
      <c r="Q18" s="14" t="s">
        <v>8320</v>
      </c>
      <c r="R18" s="14" t="s">
        <v>8321</v>
      </c>
      <c r="S18" s="17">
        <v>41829.502650462964</v>
      </c>
    </row>
    <row r="19" spans="1:19" x14ac:dyDescent="0.35">
      <c r="A19" s="14">
        <v>740</v>
      </c>
      <c r="B19" s="14" t="s">
        <v>741</v>
      </c>
      <c r="C19" s="14" t="s">
        <v>4850</v>
      </c>
      <c r="D19" s="15">
        <v>3000</v>
      </c>
      <c r="E19" s="16">
        <v>3222</v>
      </c>
      <c r="F19" s="14" t="s">
        <v>8218</v>
      </c>
      <c r="G19" s="14" t="s">
        <v>8223</v>
      </c>
      <c r="H19" s="14" t="s">
        <v>8245</v>
      </c>
      <c r="I19" s="14">
        <v>1434857482</v>
      </c>
      <c r="J19" s="14">
        <v>1433647882</v>
      </c>
      <c r="K19" s="14" t="b">
        <v>0</v>
      </c>
      <c r="L19" s="14">
        <v>19</v>
      </c>
      <c r="M19" s="14" t="b">
        <v>1</v>
      </c>
      <c r="N19" s="14" t="s">
        <v>8272</v>
      </c>
      <c r="O19" s="14">
        <v>107</v>
      </c>
      <c r="P19" s="14">
        <v>169.58</v>
      </c>
      <c r="Q19" s="14" t="s">
        <v>8320</v>
      </c>
      <c r="R19" s="14" t="s">
        <v>8321</v>
      </c>
      <c r="S19" s="17">
        <v>42162.146782407406</v>
      </c>
    </row>
    <row r="20" spans="1:19" x14ac:dyDescent="0.35">
      <c r="A20" s="14">
        <v>741</v>
      </c>
      <c r="B20" s="14" t="s">
        <v>742</v>
      </c>
      <c r="C20" s="14" t="s">
        <v>4851</v>
      </c>
      <c r="D20" s="15">
        <v>13000</v>
      </c>
      <c r="E20" s="16">
        <v>13293.8</v>
      </c>
      <c r="F20" s="14" t="s">
        <v>8218</v>
      </c>
      <c r="G20" s="14" t="s">
        <v>8223</v>
      </c>
      <c r="H20" s="14" t="s">
        <v>8245</v>
      </c>
      <c r="I20" s="14">
        <v>1370964806</v>
      </c>
      <c r="J20" s="14">
        <v>1367940806</v>
      </c>
      <c r="K20" s="14" t="b">
        <v>0</v>
      </c>
      <c r="L20" s="14">
        <v>94</v>
      </c>
      <c r="M20" s="14" t="b">
        <v>1</v>
      </c>
      <c r="N20" s="14" t="s">
        <v>8272</v>
      </c>
      <c r="O20" s="14">
        <v>102</v>
      </c>
      <c r="P20" s="14">
        <v>141.41999999999999</v>
      </c>
      <c r="Q20" s="14" t="s">
        <v>8320</v>
      </c>
      <c r="R20" s="14" t="s">
        <v>8321</v>
      </c>
      <c r="S20" s="17">
        <v>41401.648217592592</v>
      </c>
    </row>
    <row r="21" spans="1:19" x14ac:dyDescent="0.35">
      <c r="A21" s="14">
        <v>742</v>
      </c>
      <c r="B21" s="14" t="s">
        <v>743</v>
      </c>
      <c r="C21" s="14" t="s">
        <v>4852</v>
      </c>
      <c r="D21" s="15">
        <v>1400</v>
      </c>
      <c r="E21" s="16">
        <v>1550</v>
      </c>
      <c r="F21" s="14" t="s">
        <v>8218</v>
      </c>
      <c r="G21" s="14" t="s">
        <v>8223</v>
      </c>
      <c r="H21" s="14" t="s">
        <v>8245</v>
      </c>
      <c r="I21" s="14">
        <v>1395435712</v>
      </c>
      <c r="J21" s="14">
        <v>1392847312</v>
      </c>
      <c r="K21" s="14" t="b">
        <v>0</v>
      </c>
      <c r="L21" s="14">
        <v>23</v>
      </c>
      <c r="M21" s="14" t="b">
        <v>1</v>
      </c>
      <c r="N21" s="14" t="s">
        <v>8272</v>
      </c>
      <c r="O21" s="14">
        <v>111</v>
      </c>
      <c r="P21" s="14">
        <v>67.39</v>
      </c>
      <c r="Q21" s="14" t="s">
        <v>8320</v>
      </c>
      <c r="R21" s="14" t="s">
        <v>8321</v>
      </c>
      <c r="S21" s="17">
        <v>41689.917962962965</v>
      </c>
    </row>
    <row r="22" spans="1:19" x14ac:dyDescent="0.35">
      <c r="A22" s="14">
        <v>743</v>
      </c>
      <c r="B22" s="14" t="s">
        <v>744</v>
      </c>
      <c r="C22" s="14" t="s">
        <v>4853</v>
      </c>
      <c r="D22" s="15">
        <v>550</v>
      </c>
      <c r="E22" s="16">
        <v>814</v>
      </c>
      <c r="F22" s="14" t="s">
        <v>8218</v>
      </c>
      <c r="G22" s="14" t="s">
        <v>8223</v>
      </c>
      <c r="H22" s="14" t="s">
        <v>8245</v>
      </c>
      <c r="I22" s="14">
        <v>1334610000</v>
      </c>
      <c r="J22" s="14">
        <v>1332435685</v>
      </c>
      <c r="K22" s="14" t="b">
        <v>0</v>
      </c>
      <c r="L22" s="14">
        <v>15</v>
      </c>
      <c r="M22" s="14" t="b">
        <v>1</v>
      </c>
      <c r="N22" s="14" t="s">
        <v>8272</v>
      </c>
      <c r="O22" s="14">
        <v>148</v>
      </c>
      <c r="P22" s="14">
        <v>54.27</v>
      </c>
      <c r="Q22" s="14" t="s">
        <v>8320</v>
      </c>
      <c r="R22" s="14" t="s">
        <v>8321</v>
      </c>
      <c r="S22" s="17">
        <v>40990.709317129629</v>
      </c>
    </row>
    <row r="23" spans="1:19" x14ac:dyDescent="0.35">
      <c r="A23" s="14">
        <v>744</v>
      </c>
      <c r="B23" s="14" t="s">
        <v>745</v>
      </c>
      <c r="C23" s="14" t="s">
        <v>4854</v>
      </c>
      <c r="D23" s="15">
        <v>5000</v>
      </c>
      <c r="E23" s="16">
        <v>5116</v>
      </c>
      <c r="F23" s="14" t="s">
        <v>8218</v>
      </c>
      <c r="G23" s="14" t="s">
        <v>8223</v>
      </c>
      <c r="H23" s="14" t="s">
        <v>8245</v>
      </c>
      <c r="I23" s="14">
        <v>1355439503</v>
      </c>
      <c r="J23" s="14">
        <v>1352847503</v>
      </c>
      <c r="K23" s="14" t="b">
        <v>0</v>
      </c>
      <c r="L23" s="14">
        <v>62</v>
      </c>
      <c r="M23" s="14" t="b">
        <v>1</v>
      </c>
      <c r="N23" s="14" t="s">
        <v>8272</v>
      </c>
      <c r="O23" s="14">
        <v>102</v>
      </c>
      <c r="P23" s="14">
        <v>82.52</v>
      </c>
      <c r="Q23" s="14" t="s">
        <v>8320</v>
      </c>
      <c r="R23" s="14" t="s">
        <v>8321</v>
      </c>
      <c r="S23" s="17">
        <v>41226.95721064815</v>
      </c>
    </row>
    <row r="24" spans="1:19" x14ac:dyDescent="0.35">
      <c r="A24" s="14">
        <v>745</v>
      </c>
      <c r="B24" s="14" t="s">
        <v>746</v>
      </c>
      <c r="C24" s="14" t="s">
        <v>4855</v>
      </c>
      <c r="D24" s="15">
        <v>2220</v>
      </c>
      <c r="E24" s="16">
        <v>3976</v>
      </c>
      <c r="F24" s="14" t="s">
        <v>8218</v>
      </c>
      <c r="G24" s="14" t="s">
        <v>8223</v>
      </c>
      <c r="H24" s="14" t="s">
        <v>8245</v>
      </c>
      <c r="I24" s="14">
        <v>1367588645</v>
      </c>
      <c r="J24" s="14">
        <v>1364996645</v>
      </c>
      <c r="K24" s="14" t="b">
        <v>0</v>
      </c>
      <c r="L24" s="14">
        <v>74</v>
      </c>
      <c r="M24" s="14" t="b">
        <v>1</v>
      </c>
      <c r="N24" s="14" t="s">
        <v>8272</v>
      </c>
      <c r="O24" s="14">
        <v>179</v>
      </c>
      <c r="P24" s="14">
        <v>53.73</v>
      </c>
      <c r="Q24" s="14" t="s">
        <v>8320</v>
      </c>
      <c r="R24" s="14" t="s">
        <v>8321</v>
      </c>
      <c r="S24" s="17">
        <v>41367.572280092594</v>
      </c>
    </row>
    <row r="25" spans="1:19" x14ac:dyDescent="0.35">
      <c r="A25" s="14">
        <v>746</v>
      </c>
      <c r="B25" s="14" t="s">
        <v>747</v>
      </c>
      <c r="C25" s="14" t="s">
        <v>4856</v>
      </c>
      <c r="D25" s="15">
        <v>2987</v>
      </c>
      <c r="E25" s="16">
        <v>3318</v>
      </c>
      <c r="F25" s="14" t="s">
        <v>8218</v>
      </c>
      <c r="G25" s="14" t="s">
        <v>8223</v>
      </c>
      <c r="H25" s="14" t="s">
        <v>8245</v>
      </c>
      <c r="I25" s="14">
        <v>1348372740</v>
      </c>
      <c r="J25" s="14">
        <v>1346806909</v>
      </c>
      <c r="K25" s="14" t="b">
        <v>0</v>
      </c>
      <c r="L25" s="14">
        <v>97</v>
      </c>
      <c r="M25" s="14" t="b">
        <v>1</v>
      </c>
      <c r="N25" s="14" t="s">
        <v>8272</v>
      </c>
      <c r="O25" s="14">
        <v>111</v>
      </c>
      <c r="P25" s="14">
        <v>34.21</v>
      </c>
      <c r="Q25" s="14" t="s">
        <v>8320</v>
      </c>
      <c r="R25" s="14" t="s">
        <v>8321</v>
      </c>
      <c r="S25" s="17">
        <v>41157.042928240742</v>
      </c>
    </row>
    <row r="26" spans="1:19" x14ac:dyDescent="0.35">
      <c r="A26" s="14">
        <v>748</v>
      </c>
      <c r="B26" s="14" t="s">
        <v>749</v>
      </c>
      <c r="C26" s="14" t="s">
        <v>4858</v>
      </c>
      <c r="D26" s="15">
        <v>2000</v>
      </c>
      <c r="E26" s="16">
        <v>2005</v>
      </c>
      <c r="F26" s="14" t="s">
        <v>8218</v>
      </c>
      <c r="G26" s="14" t="s">
        <v>8223</v>
      </c>
      <c r="H26" s="14" t="s">
        <v>8245</v>
      </c>
      <c r="I26" s="14">
        <v>1407701966</v>
      </c>
      <c r="J26" s="14">
        <v>1405109966</v>
      </c>
      <c r="K26" s="14" t="b">
        <v>0</v>
      </c>
      <c r="L26" s="14">
        <v>44</v>
      </c>
      <c r="M26" s="14" t="b">
        <v>1</v>
      </c>
      <c r="N26" s="14" t="s">
        <v>8272</v>
      </c>
      <c r="O26" s="14">
        <v>100</v>
      </c>
      <c r="P26" s="14">
        <v>45.57</v>
      </c>
      <c r="Q26" s="14" t="s">
        <v>8320</v>
      </c>
      <c r="R26" s="14" t="s">
        <v>8321</v>
      </c>
      <c r="S26" s="17">
        <v>41831.846828703703</v>
      </c>
    </row>
    <row r="27" spans="1:19" x14ac:dyDescent="0.35">
      <c r="A27" s="14">
        <v>749</v>
      </c>
      <c r="B27" s="14" t="s">
        <v>750</v>
      </c>
      <c r="C27" s="14" t="s">
        <v>4859</v>
      </c>
      <c r="D27" s="15">
        <v>10000</v>
      </c>
      <c r="E27" s="16">
        <v>10556</v>
      </c>
      <c r="F27" s="14" t="s">
        <v>8218</v>
      </c>
      <c r="G27" s="14" t="s">
        <v>8223</v>
      </c>
      <c r="H27" s="14" t="s">
        <v>8245</v>
      </c>
      <c r="I27" s="14">
        <v>1485642930</v>
      </c>
      <c r="J27" s="14">
        <v>1483050930</v>
      </c>
      <c r="K27" s="14" t="b">
        <v>0</v>
      </c>
      <c r="L27" s="14">
        <v>110</v>
      </c>
      <c r="M27" s="14" t="b">
        <v>1</v>
      </c>
      <c r="N27" s="14" t="s">
        <v>8272</v>
      </c>
      <c r="O27" s="14">
        <v>106</v>
      </c>
      <c r="P27" s="14">
        <v>95.96</v>
      </c>
      <c r="Q27" s="14" t="s">
        <v>8320</v>
      </c>
      <c r="R27" s="14" t="s">
        <v>8321</v>
      </c>
      <c r="S27" s="17">
        <v>42733.94131944445</v>
      </c>
    </row>
    <row r="28" spans="1:19" x14ac:dyDescent="0.35">
      <c r="A28" s="14">
        <v>750</v>
      </c>
      <c r="B28" s="14" t="s">
        <v>751</v>
      </c>
      <c r="C28" s="14" t="s">
        <v>4860</v>
      </c>
      <c r="D28" s="15">
        <v>4444</v>
      </c>
      <c r="E28" s="16">
        <v>4559</v>
      </c>
      <c r="F28" s="14" t="s">
        <v>8218</v>
      </c>
      <c r="G28" s="14" t="s">
        <v>8223</v>
      </c>
      <c r="H28" s="14" t="s">
        <v>8245</v>
      </c>
      <c r="I28" s="14">
        <v>1361739872</v>
      </c>
      <c r="J28" s="14">
        <v>1359147872</v>
      </c>
      <c r="K28" s="14" t="b">
        <v>0</v>
      </c>
      <c r="L28" s="14">
        <v>59</v>
      </c>
      <c r="M28" s="14" t="b">
        <v>1</v>
      </c>
      <c r="N28" s="14" t="s">
        <v>8272</v>
      </c>
      <c r="O28" s="14">
        <v>103</v>
      </c>
      <c r="P28" s="14">
        <v>77.27</v>
      </c>
      <c r="Q28" s="14" t="s">
        <v>8320</v>
      </c>
      <c r="R28" s="14" t="s">
        <v>8321</v>
      </c>
      <c r="S28" s="17">
        <v>41299.878148148149</v>
      </c>
    </row>
    <row r="29" spans="1:19" x14ac:dyDescent="0.35">
      <c r="A29" s="14">
        <v>751</v>
      </c>
      <c r="B29" s="14" t="s">
        <v>752</v>
      </c>
      <c r="C29" s="14" t="s">
        <v>4861</v>
      </c>
      <c r="D29" s="15">
        <v>3000</v>
      </c>
      <c r="E29" s="16">
        <v>3555</v>
      </c>
      <c r="F29" s="14" t="s">
        <v>8218</v>
      </c>
      <c r="G29" s="14" t="s">
        <v>8223</v>
      </c>
      <c r="H29" s="14" t="s">
        <v>8245</v>
      </c>
      <c r="I29" s="14">
        <v>1312470475</v>
      </c>
      <c r="J29" s="14">
        <v>1308496075</v>
      </c>
      <c r="K29" s="14" t="b">
        <v>0</v>
      </c>
      <c r="L29" s="14">
        <v>62</v>
      </c>
      <c r="M29" s="14" t="b">
        <v>1</v>
      </c>
      <c r="N29" s="14" t="s">
        <v>8272</v>
      </c>
      <c r="O29" s="14">
        <v>119</v>
      </c>
      <c r="P29" s="14">
        <v>57.34</v>
      </c>
      <c r="Q29" s="14" t="s">
        <v>8320</v>
      </c>
      <c r="R29" s="14" t="s">
        <v>8321</v>
      </c>
      <c r="S29" s="17">
        <v>40713.630497685182</v>
      </c>
    </row>
    <row r="30" spans="1:19" x14ac:dyDescent="0.35">
      <c r="A30" s="14">
        <v>753</v>
      </c>
      <c r="B30" s="14" t="s">
        <v>754</v>
      </c>
      <c r="C30" s="14" t="s">
        <v>4863</v>
      </c>
      <c r="D30" s="15">
        <v>10000</v>
      </c>
      <c r="E30" s="16">
        <v>12800</v>
      </c>
      <c r="F30" s="14" t="s">
        <v>8218</v>
      </c>
      <c r="G30" s="14" t="s">
        <v>8223</v>
      </c>
      <c r="H30" s="14" t="s">
        <v>8245</v>
      </c>
      <c r="I30" s="14">
        <v>1423922991</v>
      </c>
      <c r="J30" s="14">
        <v>1421330991</v>
      </c>
      <c r="K30" s="14" t="b">
        <v>0</v>
      </c>
      <c r="L30" s="14">
        <v>26</v>
      </c>
      <c r="M30" s="14" t="b">
        <v>1</v>
      </c>
      <c r="N30" s="14" t="s">
        <v>8272</v>
      </c>
      <c r="O30" s="14">
        <v>128</v>
      </c>
      <c r="P30" s="14">
        <v>492.31</v>
      </c>
      <c r="Q30" s="14" t="s">
        <v>8320</v>
      </c>
      <c r="R30" s="14" t="s">
        <v>8321</v>
      </c>
      <c r="S30" s="17">
        <v>42019.590173611112</v>
      </c>
    </row>
    <row r="31" spans="1:19" x14ac:dyDescent="0.35">
      <c r="A31" s="14">
        <v>754</v>
      </c>
      <c r="B31" s="14" t="s">
        <v>755</v>
      </c>
      <c r="C31" s="14" t="s">
        <v>4864</v>
      </c>
      <c r="D31" s="15">
        <v>2000</v>
      </c>
      <c r="E31" s="16">
        <v>2075</v>
      </c>
      <c r="F31" s="14" t="s">
        <v>8218</v>
      </c>
      <c r="G31" s="14" t="s">
        <v>8223</v>
      </c>
      <c r="H31" s="14" t="s">
        <v>8245</v>
      </c>
      <c r="I31" s="14">
        <v>1357408721</v>
      </c>
      <c r="J31" s="14">
        <v>1354816721</v>
      </c>
      <c r="K31" s="14" t="b">
        <v>0</v>
      </c>
      <c r="L31" s="14">
        <v>49</v>
      </c>
      <c r="M31" s="14" t="b">
        <v>1</v>
      </c>
      <c r="N31" s="14" t="s">
        <v>8272</v>
      </c>
      <c r="O31" s="14">
        <v>104</v>
      </c>
      <c r="P31" s="14">
        <v>42.35</v>
      </c>
      <c r="Q31" s="14" t="s">
        <v>8320</v>
      </c>
      <c r="R31" s="14" t="s">
        <v>8321</v>
      </c>
      <c r="S31" s="17">
        <v>41249.749085648145</v>
      </c>
    </row>
    <row r="32" spans="1:19" x14ac:dyDescent="0.35">
      <c r="A32" s="14">
        <v>755</v>
      </c>
      <c r="B32" s="14" t="s">
        <v>756</v>
      </c>
      <c r="C32" s="14" t="s">
        <v>4865</v>
      </c>
      <c r="D32" s="15">
        <v>2500</v>
      </c>
      <c r="E32" s="16">
        <v>2547.69</v>
      </c>
      <c r="F32" s="14" t="s">
        <v>8218</v>
      </c>
      <c r="G32" s="14" t="s">
        <v>8223</v>
      </c>
      <c r="H32" s="14" t="s">
        <v>8245</v>
      </c>
      <c r="I32" s="14">
        <v>1369010460</v>
      </c>
      <c r="J32" s="14">
        <v>1366381877</v>
      </c>
      <c r="K32" s="14" t="b">
        <v>0</v>
      </c>
      <c r="L32" s="14">
        <v>68</v>
      </c>
      <c r="M32" s="14" t="b">
        <v>1</v>
      </c>
      <c r="N32" s="14" t="s">
        <v>8272</v>
      </c>
      <c r="O32" s="14">
        <v>102</v>
      </c>
      <c r="P32" s="14">
        <v>37.47</v>
      </c>
      <c r="Q32" s="14" t="s">
        <v>8320</v>
      </c>
      <c r="R32" s="14" t="s">
        <v>8321</v>
      </c>
      <c r="S32" s="17">
        <v>41383.605057870373</v>
      </c>
    </row>
    <row r="33" spans="1:19" x14ac:dyDescent="0.35">
      <c r="A33" s="14">
        <v>756</v>
      </c>
      <c r="B33" s="14" t="s">
        <v>757</v>
      </c>
      <c r="C33" s="14" t="s">
        <v>4866</v>
      </c>
      <c r="D33" s="15">
        <v>700</v>
      </c>
      <c r="E33" s="16">
        <v>824</v>
      </c>
      <c r="F33" s="14" t="s">
        <v>8218</v>
      </c>
      <c r="G33" s="14" t="s">
        <v>8223</v>
      </c>
      <c r="H33" s="14" t="s">
        <v>8245</v>
      </c>
      <c r="I33" s="14">
        <v>1303147459</v>
      </c>
      <c r="J33" s="14">
        <v>1297880659</v>
      </c>
      <c r="K33" s="14" t="b">
        <v>0</v>
      </c>
      <c r="L33" s="14">
        <v>22</v>
      </c>
      <c r="M33" s="14" t="b">
        <v>1</v>
      </c>
      <c r="N33" s="14" t="s">
        <v>8272</v>
      </c>
      <c r="O33" s="14">
        <v>118</v>
      </c>
      <c r="P33" s="14">
        <v>37.450000000000003</v>
      </c>
      <c r="Q33" s="14" t="s">
        <v>8320</v>
      </c>
      <c r="R33" s="14" t="s">
        <v>8321</v>
      </c>
      <c r="S33" s="17">
        <v>40590.766886574071</v>
      </c>
    </row>
    <row r="34" spans="1:19" x14ac:dyDescent="0.35">
      <c r="A34" s="14">
        <v>757</v>
      </c>
      <c r="B34" s="14" t="s">
        <v>758</v>
      </c>
      <c r="C34" s="14" t="s">
        <v>4867</v>
      </c>
      <c r="D34" s="15">
        <v>250</v>
      </c>
      <c r="E34" s="16">
        <v>595</v>
      </c>
      <c r="F34" s="14" t="s">
        <v>8218</v>
      </c>
      <c r="G34" s="14" t="s">
        <v>8223</v>
      </c>
      <c r="H34" s="14" t="s">
        <v>8245</v>
      </c>
      <c r="I34" s="14">
        <v>1354756714</v>
      </c>
      <c r="J34" s="14">
        <v>1353547114</v>
      </c>
      <c r="K34" s="14" t="b">
        <v>0</v>
      </c>
      <c r="L34" s="14">
        <v>18</v>
      </c>
      <c r="M34" s="14" t="b">
        <v>1</v>
      </c>
      <c r="N34" s="14" t="s">
        <v>8272</v>
      </c>
      <c r="O34" s="14">
        <v>238</v>
      </c>
      <c r="P34" s="14">
        <v>33.06</v>
      </c>
      <c r="Q34" s="14" t="s">
        <v>8320</v>
      </c>
      <c r="R34" s="14" t="s">
        <v>8321</v>
      </c>
      <c r="S34" s="17">
        <v>41235.054560185185</v>
      </c>
    </row>
    <row r="35" spans="1:19" x14ac:dyDescent="0.35">
      <c r="A35" s="14">
        <v>758</v>
      </c>
      <c r="B35" s="14" t="s">
        <v>759</v>
      </c>
      <c r="C35" s="14" t="s">
        <v>4868</v>
      </c>
      <c r="D35" s="15">
        <v>2500</v>
      </c>
      <c r="E35" s="16">
        <v>2550</v>
      </c>
      <c r="F35" s="14" t="s">
        <v>8218</v>
      </c>
      <c r="G35" s="14" t="s">
        <v>8223</v>
      </c>
      <c r="H35" s="14" t="s">
        <v>8245</v>
      </c>
      <c r="I35" s="14">
        <v>1286568268</v>
      </c>
      <c r="J35" s="14">
        <v>1283976268</v>
      </c>
      <c r="K35" s="14" t="b">
        <v>0</v>
      </c>
      <c r="L35" s="14">
        <v>19</v>
      </c>
      <c r="M35" s="14" t="b">
        <v>1</v>
      </c>
      <c r="N35" s="14" t="s">
        <v>8272</v>
      </c>
      <c r="O35" s="14">
        <v>102</v>
      </c>
      <c r="P35" s="14">
        <v>134.21</v>
      </c>
      <c r="Q35" s="14" t="s">
        <v>8320</v>
      </c>
      <c r="R35" s="14" t="s">
        <v>8321</v>
      </c>
      <c r="S35" s="17">
        <v>40429.836435185185</v>
      </c>
    </row>
    <row r="36" spans="1:19" x14ac:dyDescent="0.35">
      <c r="A36" s="14">
        <v>1345</v>
      </c>
      <c r="B36" s="14" t="s">
        <v>1346</v>
      </c>
      <c r="C36" s="14" t="s">
        <v>5455</v>
      </c>
      <c r="D36" s="15">
        <v>300</v>
      </c>
      <c r="E36" s="16">
        <v>375</v>
      </c>
      <c r="F36" s="14" t="s">
        <v>8218</v>
      </c>
      <c r="G36" s="14" t="s">
        <v>8223</v>
      </c>
      <c r="H36" s="14" t="s">
        <v>8245</v>
      </c>
      <c r="I36" s="14">
        <v>1405366359</v>
      </c>
      <c r="J36" s="14">
        <v>1402342359</v>
      </c>
      <c r="K36" s="14" t="b">
        <v>0</v>
      </c>
      <c r="L36" s="14">
        <v>7</v>
      </c>
      <c r="M36" s="14" t="b">
        <v>1</v>
      </c>
      <c r="N36" s="14" t="s">
        <v>8272</v>
      </c>
      <c r="O36" s="14">
        <v>125</v>
      </c>
      <c r="P36" s="14">
        <v>53.57</v>
      </c>
      <c r="Q36" s="14" t="s">
        <v>8320</v>
      </c>
      <c r="R36" s="14" t="s">
        <v>8321</v>
      </c>
      <c r="S36" s="17">
        <v>41799.814340277779</v>
      </c>
    </row>
    <row r="37" spans="1:19" x14ac:dyDescent="0.35">
      <c r="A37" s="14">
        <v>1346</v>
      </c>
      <c r="B37" s="14" t="s">
        <v>1347</v>
      </c>
      <c r="C37" s="14" t="s">
        <v>5456</v>
      </c>
      <c r="D37" s="15">
        <v>4900</v>
      </c>
      <c r="E37" s="16">
        <v>7219</v>
      </c>
      <c r="F37" s="14" t="s">
        <v>8218</v>
      </c>
      <c r="G37" s="14" t="s">
        <v>8223</v>
      </c>
      <c r="H37" s="14" t="s">
        <v>8245</v>
      </c>
      <c r="I37" s="14">
        <v>1372297751</v>
      </c>
      <c r="J37" s="14">
        <v>1369705751</v>
      </c>
      <c r="K37" s="14" t="b">
        <v>0</v>
      </c>
      <c r="L37" s="14">
        <v>149</v>
      </c>
      <c r="M37" s="14" t="b">
        <v>1</v>
      </c>
      <c r="N37" s="14" t="s">
        <v>8272</v>
      </c>
      <c r="O37" s="14">
        <v>147</v>
      </c>
      <c r="P37" s="14">
        <v>48.45</v>
      </c>
      <c r="Q37" s="14" t="s">
        <v>8320</v>
      </c>
      <c r="R37" s="14" t="s">
        <v>8321</v>
      </c>
      <c r="S37" s="17">
        <v>41422.075821759259</v>
      </c>
    </row>
    <row r="38" spans="1:19" x14ac:dyDescent="0.35">
      <c r="A38" s="14">
        <v>1347</v>
      </c>
      <c r="B38" s="14" t="s">
        <v>1348</v>
      </c>
      <c r="C38" s="14" t="s">
        <v>5457</v>
      </c>
      <c r="D38" s="15">
        <v>2500</v>
      </c>
      <c r="E38" s="16">
        <v>2555</v>
      </c>
      <c r="F38" s="14" t="s">
        <v>8218</v>
      </c>
      <c r="G38" s="14" t="s">
        <v>8223</v>
      </c>
      <c r="H38" s="14" t="s">
        <v>8245</v>
      </c>
      <c r="I38" s="14">
        <v>1425741525</v>
      </c>
      <c r="J38" s="14">
        <v>1423149525</v>
      </c>
      <c r="K38" s="14" t="b">
        <v>0</v>
      </c>
      <c r="L38" s="14">
        <v>31</v>
      </c>
      <c r="M38" s="14" t="b">
        <v>1</v>
      </c>
      <c r="N38" s="14" t="s">
        <v>8272</v>
      </c>
      <c r="O38" s="14">
        <v>102</v>
      </c>
      <c r="P38" s="14">
        <v>82.42</v>
      </c>
      <c r="Q38" s="14" t="s">
        <v>8320</v>
      </c>
      <c r="R38" s="14" t="s">
        <v>8321</v>
      </c>
      <c r="S38" s="17">
        <v>42040.638020833328</v>
      </c>
    </row>
    <row r="39" spans="1:19" x14ac:dyDescent="0.35">
      <c r="A39" s="14">
        <v>1348</v>
      </c>
      <c r="B39" s="14" t="s">
        <v>1349</v>
      </c>
      <c r="C39" s="14" t="s">
        <v>5458</v>
      </c>
      <c r="D39" s="15">
        <v>5875</v>
      </c>
      <c r="E39" s="16">
        <v>5985</v>
      </c>
      <c r="F39" s="14" t="s">
        <v>8218</v>
      </c>
      <c r="G39" s="14" t="s">
        <v>8223</v>
      </c>
      <c r="H39" s="14" t="s">
        <v>8245</v>
      </c>
      <c r="I39" s="14">
        <v>1418904533</v>
      </c>
      <c r="J39" s="14">
        <v>1416485333</v>
      </c>
      <c r="K39" s="14" t="b">
        <v>0</v>
      </c>
      <c r="L39" s="14">
        <v>26</v>
      </c>
      <c r="M39" s="14" t="b">
        <v>1</v>
      </c>
      <c r="N39" s="14" t="s">
        <v>8272</v>
      </c>
      <c r="O39" s="14">
        <v>102</v>
      </c>
      <c r="P39" s="14">
        <v>230.19</v>
      </c>
      <c r="Q39" s="14" t="s">
        <v>8320</v>
      </c>
      <c r="R39" s="14" t="s">
        <v>8321</v>
      </c>
      <c r="S39" s="17">
        <v>41963.506168981476</v>
      </c>
    </row>
    <row r="40" spans="1:19" x14ac:dyDescent="0.35">
      <c r="A40" s="14">
        <v>1350</v>
      </c>
      <c r="B40" s="14" t="s">
        <v>1351</v>
      </c>
      <c r="C40" s="14" t="s">
        <v>5460</v>
      </c>
      <c r="D40" s="15">
        <v>5000</v>
      </c>
      <c r="E40" s="16">
        <v>5202.5</v>
      </c>
      <c r="F40" s="14" t="s">
        <v>8218</v>
      </c>
      <c r="G40" s="14" t="s">
        <v>8223</v>
      </c>
      <c r="H40" s="14" t="s">
        <v>8245</v>
      </c>
      <c r="I40" s="14">
        <v>1451089134</v>
      </c>
      <c r="J40" s="14">
        <v>1448497134</v>
      </c>
      <c r="K40" s="14" t="b">
        <v>0</v>
      </c>
      <c r="L40" s="14">
        <v>78</v>
      </c>
      <c r="M40" s="14" t="b">
        <v>1</v>
      </c>
      <c r="N40" s="14" t="s">
        <v>8272</v>
      </c>
      <c r="O40" s="14">
        <v>104</v>
      </c>
      <c r="P40" s="14">
        <v>66.7</v>
      </c>
      <c r="Q40" s="14" t="s">
        <v>8320</v>
      </c>
      <c r="R40" s="14" t="s">
        <v>8321</v>
      </c>
      <c r="S40" s="17">
        <v>42334.013124999998</v>
      </c>
    </row>
    <row r="41" spans="1:19" x14ac:dyDescent="0.35">
      <c r="A41" s="14">
        <v>1351</v>
      </c>
      <c r="B41" s="14" t="s">
        <v>1352</v>
      </c>
      <c r="C41" s="14" t="s">
        <v>5461</v>
      </c>
      <c r="D41" s="15">
        <v>20000</v>
      </c>
      <c r="E41" s="16">
        <v>20253</v>
      </c>
      <c r="F41" s="14" t="s">
        <v>8218</v>
      </c>
      <c r="G41" s="14" t="s">
        <v>8223</v>
      </c>
      <c r="H41" s="14" t="s">
        <v>8245</v>
      </c>
      <c r="I41" s="14">
        <v>1455299144</v>
      </c>
      <c r="J41" s="14">
        <v>1452707144</v>
      </c>
      <c r="K41" s="14" t="b">
        <v>0</v>
      </c>
      <c r="L41" s="14">
        <v>120</v>
      </c>
      <c r="M41" s="14" t="b">
        <v>1</v>
      </c>
      <c r="N41" s="14" t="s">
        <v>8272</v>
      </c>
      <c r="O41" s="14">
        <v>101</v>
      </c>
      <c r="P41" s="14">
        <v>168.78</v>
      </c>
      <c r="Q41" s="14" t="s">
        <v>8320</v>
      </c>
      <c r="R41" s="14" t="s">
        <v>8321</v>
      </c>
      <c r="S41" s="17">
        <v>42382.74009259259</v>
      </c>
    </row>
    <row r="42" spans="1:19" x14ac:dyDescent="0.35">
      <c r="A42" s="14">
        <v>1352</v>
      </c>
      <c r="B42" s="14" t="s">
        <v>1353</v>
      </c>
      <c r="C42" s="14" t="s">
        <v>5462</v>
      </c>
      <c r="D42" s="15">
        <v>10000</v>
      </c>
      <c r="E42" s="16">
        <v>13614</v>
      </c>
      <c r="F42" s="14" t="s">
        <v>8218</v>
      </c>
      <c r="G42" s="14" t="s">
        <v>8223</v>
      </c>
      <c r="H42" s="14" t="s">
        <v>8245</v>
      </c>
      <c r="I42" s="14">
        <v>1441425540</v>
      </c>
      <c r="J42" s="14">
        <v>1436968366</v>
      </c>
      <c r="K42" s="14" t="b">
        <v>0</v>
      </c>
      <c r="L42" s="14">
        <v>227</v>
      </c>
      <c r="M42" s="14" t="b">
        <v>1</v>
      </c>
      <c r="N42" s="14" t="s">
        <v>8272</v>
      </c>
      <c r="O42" s="14">
        <v>136</v>
      </c>
      <c r="P42" s="14">
        <v>59.97</v>
      </c>
      <c r="Q42" s="14" t="s">
        <v>8320</v>
      </c>
      <c r="R42" s="14" t="s">
        <v>8321</v>
      </c>
      <c r="S42" s="17">
        <v>42200.578310185185</v>
      </c>
    </row>
    <row r="43" spans="1:19" x14ac:dyDescent="0.35">
      <c r="A43" s="14">
        <v>1353</v>
      </c>
      <c r="B43" s="14" t="s">
        <v>1354</v>
      </c>
      <c r="C43" s="14" t="s">
        <v>5463</v>
      </c>
      <c r="D43" s="15">
        <v>1000</v>
      </c>
      <c r="E43" s="16">
        <v>1336</v>
      </c>
      <c r="F43" s="14" t="s">
        <v>8218</v>
      </c>
      <c r="G43" s="14" t="s">
        <v>8223</v>
      </c>
      <c r="H43" s="14" t="s">
        <v>8245</v>
      </c>
      <c r="I43" s="14">
        <v>1362960000</v>
      </c>
      <c r="J43" s="14">
        <v>1359946188</v>
      </c>
      <c r="K43" s="14" t="b">
        <v>0</v>
      </c>
      <c r="L43" s="14">
        <v>42</v>
      </c>
      <c r="M43" s="14" t="b">
        <v>1</v>
      </c>
      <c r="N43" s="14" t="s">
        <v>8272</v>
      </c>
      <c r="O43" s="14">
        <v>134</v>
      </c>
      <c r="P43" s="14">
        <v>31.81</v>
      </c>
      <c r="Q43" s="14" t="s">
        <v>8320</v>
      </c>
      <c r="R43" s="14" t="s">
        <v>8321</v>
      </c>
      <c r="S43" s="17">
        <v>41309.11791666667</v>
      </c>
    </row>
    <row r="44" spans="1:19" x14ac:dyDescent="0.35">
      <c r="A44" s="14">
        <v>1356</v>
      </c>
      <c r="B44" s="14" t="s">
        <v>1357</v>
      </c>
      <c r="C44" s="14" t="s">
        <v>5466</v>
      </c>
      <c r="D44" s="15">
        <v>3400</v>
      </c>
      <c r="E44" s="16">
        <v>6215.56</v>
      </c>
      <c r="F44" s="14" t="s">
        <v>8218</v>
      </c>
      <c r="G44" s="14" t="s">
        <v>8223</v>
      </c>
      <c r="H44" s="14" t="s">
        <v>8245</v>
      </c>
      <c r="I44" s="14">
        <v>1372985760</v>
      </c>
      <c r="J44" s="14">
        <v>1370393760</v>
      </c>
      <c r="K44" s="14" t="b">
        <v>0</v>
      </c>
      <c r="L44" s="14">
        <v>87</v>
      </c>
      <c r="M44" s="14" t="b">
        <v>1</v>
      </c>
      <c r="N44" s="14" t="s">
        <v>8272</v>
      </c>
      <c r="O44" s="14">
        <v>183</v>
      </c>
      <c r="P44" s="14">
        <v>71.44</v>
      </c>
      <c r="Q44" s="14" t="s">
        <v>8320</v>
      </c>
      <c r="R44" s="14" t="s">
        <v>8321</v>
      </c>
      <c r="S44" s="17">
        <v>41430.038888888892</v>
      </c>
    </row>
    <row r="45" spans="1:19" x14ac:dyDescent="0.35">
      <c r="A45" s="14">
        <v>1357</v>
      </c>
      <c r="B45" s="14" t="s">
        <v>1358</v>
      </c>
      <c r="C45" s="14" t="s">
        <v>5467</v>
      </c>
      <c r="D45" s="15">
        <v>2000</v>
      </c>
      <c r="E45" s="16">
        <v>2506</v>
      </c>
      <c r="F45" s="14" t="s">
        <v>8218</v>
      </c>
      <c r="G45" s="14" t="s">
        <v>8223</v>
      </c>
      <c r="H45" s="14" t="s">
        <v>8245</v>
      </c>
      <c r="I45" s="14">
        <v>1362117540</v>
      </c>
      <c r="J45" s="14">
        <v>1359587137</v>
      </c>
      <c r="K45" s="14" t="b">
        <v>0</v>
      </c>
      <c r="L45" s="14">
        <v>65</v>
      </c>
      <c r="M45" s="14" t="b">
        <v>1</v>
      </c>
      <c r="N45" s="14" t="s">
        <v>8272</v>
      </c>
      <c r="O45" s="14">
        <v>125</v>
      </c>
      <c r="P45" s="14">
        <v>38.549999999999997</v>
      </c>
      <c r="Q45" s="14" t="s">
        <v>8320</v>
      </c>
      <c r="R45" s="14" t="s">
        <v>8321</v>
      </c>
      <c r="S45" s="17">
        <v>41304.962233796294</v>
      </c>
    </row>
    <row r="46" spans="1:19" x14ac:dyDescent="0.35">
      <c r="A46" s="14">
        <v>1358</v>
      </c>
      <c r="B46" s="14" t="s">
        <v>1359</v>
      </c>
      <c r="C46" s="14" t="s">
        <v>5468</v>
      </c>
      <c r="D46" s="15">
        <v>3000</v>
      </c>
      <c r="E46" s="16">
        <v>3350</v>
      </c>
      <c r="F46" s="14" t="s">
        <v>8218</v>
      </c>
      <c r="G46" s="14" t="s">
        <v>8223</v>
      </c>
      <c r="H46" s="14" t="s">
        <v>8245</v>
      </c>
      <c r="I46" s="14">
        <v>1309009323</v>
      </c>
      <c r="J46" s="14">
        <v>1306417323</v>
      </c>
      <c r="K46" s="14" t="b">
        <v>0</v>
      </c>
      <c r="L46" s="14">
        <v>49</v>
      </c>
      <c r="M46" s="14" t="b">
        <v>1</v>
      </c>
      <c r="N46" s="14" t="s">
        <v>8272</v>
      </c>
      <c r="O46" s="14">
        <v>112</v>
      </c>
      <c r="P46" s="14">
        <v>68.37</v>
      </c>
      <c r="Q46" s="14" t="s">
        <v>8320</v>
      </c>
      <c r="R46" s="14" t="s">
        <v>8321</v>
      </c>
      <c r="S46" s="17">
        <v>40689.570868055554</v>
      </c>
    </row>
    <row r="47" spans="1:19" x14ac:dyDescent="0.35">
      <c r="A47" s="14">
        <v>1359</v>
      </c>
      <c r="B47" s="14" t="s">
        <v>1360</v>
      </c>
      <c r="C47" s="14" t="s">
        <v>5469</v>
      </c>
      <c r="D47" s="15">
        <v>660</v>
      </c>
      <c r="E47" s="16">
        <v>764</v>
      </c>
      <c r="F47" s="14" t="s">
        <v>8218</v>
      </c>
      <c r="G47" s="14" t="s">
        <v>8223</v>
      </c>
      <c r="H47" s="14" t="s">
        <v>8245</v>
      </c>
      <c r="I47" s="14">
        <v>1309980790</v>
      </c>
      <c r="J47" s="14">
        <v>1304623990</v>
      </c>
      <c r="K47" s="14" t="b">
        <v>0</v>
      </c>
      <c r="L47" s="14">
        <v>19</v>
      </c>
      <c r="M47" s="14" t="b">
        <v>1</v>
      </c>
      <c r="N47" s="14" t="s">
        <v>8272</v>
      </c>
      <c r="O47" s="14">
        <v>116</v>
      </c>
      <c r="P47" s="14">
        <v>40.21</v>
      </c>
      <c r="Q47" s="14" t="s">
        <v>8320</v>
      </c>
      <c r="R47" s="14" t="s">
        <v>8321</v>
      </c>
      <c r="S47" s="17">
        <v>40668.814699074072</v>
      </c>
    </row>
    <row r="48" spans="1:19" x14ac:dyDescent="0.35">
      <c r="A48" s="14">
        <v>1360</v>
      </c>
      <c r="B48" s="14" t="s">
        <v>1361</v>
      </c>
      <c r="C48" s="14" t="s">
        <v>5470</v>
      </c>
      <c r="D48" s="15">
        <v>1500</v>
      </c>
      <c r="E48" s="16">
        <v>2598</v>
      </c>
      <c r="F48" s="14" t="s">
        <v>8218</v>
      </c>
      <c r="G48" s="14" t="s">
        <v>8223</v>
      </c>
      <c r="H48" s="14" t="s">
        <v>8245</v>
      </c>
      <c r="I48" s="14">
        <v>1343943420</v>
      </c>
      <c r="J48" s="14">
        <v>1341524220</v>
      </c>
      <c r="K48" s="14" t="b">
        <v>0</v>
      </c>
      <c r="L48" s="14">
        <v>81</v>
      </c>
      <c r="M48" s="14" t="b">
        <v>1</v>
      </c>
      <c r="N48" s="14" t="s">
        <v>8272</v>
      </c>
      <c r="O48" s="14">
        <v>173</v>
      </c>
      <c r="P48" s="14">
        <v>32.07</v>
      </c>
      <c r="Q48" s="14" t="s">
        <v>8320</v>
      </c>
      <c r="R48" s="14" t="s">
        <v>8321</v>
      </c>
      <c r="S48" s="17">
        <v>41095.900694444441</v>
      </c>
    </row>
    <row r="49" spans="1:19" x14ac:dyDescent="0.35">
      <c r="A49" s="14">
        <v>1362</v>
      </c>
      <c r="B49" s="14" t="s">
        <v>1363</v>
      </c>
      <c r="C49" s="14" t="s">
        <v>5472</v>
      </c>
      <c r="D49" s="15">
        <v>1000</v>
      </c>
      <c r="E49" s="16">
        <v>1091</v>
      </c>
      <c r="F49" s="14" t="s">
        <v>8218</v>
      </c>
      <c r="G49" s="14" t="s">
        <v>8223</v>
      </c>
      <c r="H49" s="14" t="s">
        <v>8245</v>
      </c>
      <c r="I49" s="14">
        <v>1378592731</v>
      </c>
      <c r="J49" s="14">
        <v>1373408731</v>
      </c>
      <c r="K49" s="14" t="b">
        <v>0</v>
      </c>
      <c r="L49" s="14">
        <v>25</v>
      </c>
      <c r="M49" s="14" t="b">
        <v>1</v>
      </c>
      <c r="N49" s="14" t="s">
        <v>8272</v>
      </c>
      <c r="O49" s="14">
        <v>109</v>
      </c>
      <c r="P49" s="14">
        <v>43.64</v>
      </c>
      <c r="Q49" s="14" t="s">
        <v>8320</v>
      </c>
      <c r="R49" s="14" t="s">
        <v>8321</v>
      </c>
      <c r="S49" s="17">
        <v>41464.934386574074</v>
      </c>
    </row>
    <row r="50" spans="1:19" x14ac:dyDescent="0.35">
      <c r="A50" s="14">
        <v>1363</v>
      </c>
      <c r="B50" s="14" t="s">
        <v>1364</v>
      </c>
      <c r="C50" s="14" t="s">
        <v>5473</v>
      </c>
      <c r="D50" s="15">
        <v>200</v>
      </c>
      <c r="E50" s="16">
        <v>200</v>
      </c>
      <c r="F50" s="14" t="s">
        <v>8218</v>
      </c>
      <c r="G50" s="14" t="s">
        <v>8223</v>
      </c>
      <c r="H50" s="14" t="s">
        <v>8245</v>
      </c>
      <c r="I50" s="14">
        <v>1455523140</v>
      </c>
      <c r="J50" s="14">
        <v>1453925727</v>
      </c>
      <c r="K50" s="14" t="b">
        <v>0</v>
      </c>
      <c r="L50" s="14">
        <v>5</v>
      </c>
      <c r="M50" s="14" t="b">
        <v>1</v>
      </c>
      <c r="N50" s="14" t="s">
        <v>8272</v>
      </c>
      <c r="O50" s="14">
        <v>100</v>
      </c>
      <c r="P50" s="14">
        <v>40</v>
      </c>
      <c r="Q50" s="14" t="s">
        <v>8320</v>
      </c>
      <c r="R50" s="14" t="s">
        <v>8321</v>
      </c>
      <c r="S50" s="17">
        <v>42396.8440625</v>
      </c>
    </row>
  </sheetData>
  <conditionalFormatting sqref="F1:F50">
    <cfRule type="cellIs" dxfId="1" priority="2" operator="equal">
      <formula>"successful"</formula>
    </cfRule>
    <cfRule type="cellIs" dxfId="0" priority="3" operator="equal">
      <formula>"live"</formula>
    </cfRule>
  </conditionalFormatting>
  <conditionalFormatting sqref="O2:O50 O1:P1">
    <cfRule type="colorScale" priority="1">
      <colorScale>
        <cfvo type="min"/>
        <cfvo type="percentile" val="90"/>
        <color rgb="FFFF7979"/>
        <color theme="4" tint="0.39997558519241921"/>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Charts</vt:lpstr>
      </vt:variant>
      <vt:variant>
        <vt:i4>1</vt:i4>
      </vt:variant>
    </vt:vector>
  </HeadingPairs>
  <TitlesOfParts>
    <vt:vector size="11" baseType="lpstr">
      <vt:lpstr>Kickstarter</vt:lpstr>
      <vt:lpstr>seasonality</vt:lpstr>
      <vt:lpstr>parent cat</vt:lpstr>
      <vt:lpstr>subcategory</vt:lpstr>
      <vt:lpstr>Edinburgh Research</vt:lpstr>
      <vt:lpstr>Successful US Kickstarters</vt:lpstr>
      <vt:lpstr>Failed US Kickstarters</vt:lpstr>
      <vt:lpstr>Descriptive Statistics</vt:lpstr>
      <vt:lpstr>Failed Fiction</vt:lpstr>
      <vt:lpstr>Successful Nonfiction</vt:lpstr>
      <vt:lpstr>US Musicals Box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Sara</cp:lastModifiedBy>
  <dcterms:created xsi:type="dcterms:W3CDTF">2017-04-20T15:17:24Z</dcterms:created>
  <dcterms:modified xsi:type="dcterms:W3CDTF">2022-06-29T23:52:19Z</dcterms:modified>
</cp:coreProperties>
</file>